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0" yWindow="0" windowWidth="15345" windowHeight="6705"/>
  </bookViews>
  <sheets>
    <sheet name="Sheet1" sheetId="1" r:id="rId1"/>
  </sheets>
  <definedNames>
    <definedName name="_xlnm.Print_Titles" localSheetId="0">Sheet1!$A:$G,Sheet1!$1:$2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55" i="1" l="1"/>
  <c r="AD55" i="1" s="1"/>
  <c r="J55" i="1"/>
  <c r="AB54" i="1"/>
  <c r="AD54" i="1" s="1"/>
  <c r="J54" i="1"/>
  <c r="AB53" i="1"/>
  <c r="AD53" i="1" s="1"/>
  <c r="J53" i="1"/>
  <c r="Z52" i="1"/>
  <c r="X52" i="1"/>
  <c r="V52" i="1"/>
  <c r="T52" i="1"/>
  <c r="R52" i="1"/>
  <c r="P52" i="1"/>
  <c r="N52" i="1"/>
  <c r="L52" i="1"/>
  <c r="AB52" i="1" s="1"/>
  <c r="H52" i="1"/>
  <c r="J52" i="1" s="1"/>
  <c r="AD52" i="1" s="1"/>
  <c r="AB51" i="1"/>
  <c r="AD51" i="1" s="1"/>
  <c r="J51" i="1"/>
  <c r="AB49" i="1"/>
  <c r="AD49" i="1" s="1"/>
  <c r="J49" i="1"/>
  <c r="Z48" i="1"/>
  <c r="X48" i="1"/>
  <c r="V48" i="1"/>
  <c r="T48" i="1"/>
  <c r="R48" i="1"/>
  <c r="P48" i="1"/>
  <c r="N48" i="1"/>
  <c r="L48" i="1"/>
  <c r="AB48" i="1" s="1"/>
  <c r="H48" i="1"/>
  <c r="J48" i="1" s="1"/>
  <c r="AD48" i="1" s="1"/>
  <c r="AB47" i="1"/>
  <c r="AD47" i="1" s="1"/>
  <c r="J47" i="1"/>
  <c r="AD46" i="1"/>
  <c r="AB46" i="1"/>
  <c r="J46" i="1"/>
  <c r="AB45" i="1"/>
  <c r="AD45" i="1" s="1"/>
  <c r="J45" i="1"/>
  <c r="AB44" i="1"/>
  <c r="AD44" i="1" s="1"/>
  <c r="J44" i="1"/>
  <c r="X42" i="1"/>
  <c r="P42" i="1"/>
  <c r="H42" i="1"/>
  <c r="J42" i="1" s="1"/>
  <c r="AB41" i="1"/>
  <c r="AD41" i="1" s="1"/>
  <c r="J41" i="1"/>
  <c r="Z40" i="1"/>
  <c r="Z42" i="1" s="1"/>
  <c r="Z56" i="1" s="1"/>
  <c r="X40" i="1"/>
  <c r="V40" i="1"/>
  <c r="V42" i="1" s="1"/>
  <c r="T40" i="1"/>
  <c r="T42" i="1" s="1"/>
  <c r="R40" i="1"/>
  <c r="R42" i="1" s="1"/>
  <c r="R56" i="1" s="1"/>
  <c r="P40" i="1"/>
  <c r="N40" i="1"/>
  <c r="N42" i="1" s="1"/>
  <c r="L40" i="1"/>
  <c r="L42" i="1" s="1"/>
  <c r="H40" i="1"/>
  <c r="J40" i="1" s="1"/>
  <c r="AD39" i="1"/>
  <c r="AB39" i="1"/>
  <c r="J39" i="1"/>
  <c r="AB38" i="1"/>
  <c r="AD38" i="1" s="1"/>
  <c r="J38" i="1"/>
  <c r="AB37" i="1"/>
  <c r="AD37" i="1" s="1"/>
  <c r="J37" i="1"/>
  <c r="AB35" i="1"/>
  <c r="AD35" i="1" s="1"/>
  <c r="J35" i="1"/>
  <c r="AD34" i="1"/>
  <c r="AB34" i="1"/>
  <c r="J34" i="1"/>
  <c r="AB32" i="1"/>
  <c r="AD32" i="1" s="1"/>
  <c r="J32" i="1"/>
  <c r="Z30" i="1"/>
  <c r="Z31" i="1" s="1"/>
  <c r="X30" i="1"/>
  <c r="X31" i="1" s="1"/>
  <c r="V30" i="1"/>
  <c r="V31" i="1" s="1"/>
  <c r="T30" i="1"/>
  <c r="T31" i="1" s="1"/>
  <c r="R30" i="1"/>
  <c r="R31" i="1" s="1"/>
  <c r="P30" i="1"/>
  <c r="P31" i="1" s="1"/>
  <c r="N30" i="1"/>
  <c r="N31" i="1" s="1"/>
  <c r="L30" i="1"/>
  <c r="L31" i="1" s="1"/>
  <c r="J30" i="1"/>
  <c r="H30" i="1"/>
  <c r="H31" i="1" s="1"/>
  <c r="J31" i="1" s="1"/>
  <c r="AB29" i="1"/>
  <c r="AD29" i="1" s="1"/>
  <c r="J29" i="1"/>
  <c r="AB28" i="1"/>
  <c r="AD28" i="1" s="1"/>
  <c r="J28" i="1"/>
  <c r="AD27" i="1"/>
  <c r="AB27" i="1"/>
  <c r="J27" i="1"/>
  <c r="AB26" i="1"/>
  <c r="AD26" i="1" s="1"/>
  <c r="J26" i="1"/>
  <c r="AB23" i="1"/>
  <c r="AD23" i="1" s="1"/>
  <c r="J23" i="1"/>
  <c r="AB22" i="1"/>
  <c r="AD22" i="1" s="1"/>
  <c r="J22" i="1"/>
  <c r="Z21" i="1"/>
  <c r="X21" i="1"/>
  <c r="V21" i="1"/>
  <c r="T21" i="1"/>
  <c r="R21" i="1"/>
  <c r="P21" i="1"/>
  <c r="N21" i="1"/>
  <c r="L21" i="1"/>
  <c r="AB21" i="1" s="1"/>
  <c r="AD21" i="1" s="1"/>
  <c r="J21" i="1"/>
  <c r="H21" i="1"/>
  <c r="AD20" i="1"/>
  <c r="AB20" i="1"/>
  <c r="J20" i="1"/>
  <c r="AB19" i="1"/>
  <c r="AD19" i="1" s="1"/>
  <c r="J19" i="1"/>
  <c r="AB18" i="1"/>
  <c r="AD18" i="1" s="1"/>
  <c r="J18" i="1"/>
  <c r="AB16" i="1"/>
  <c r="AD16" i="1" s="1"/>
  <c r="J16" i="1"/>
  <c r="V13" i="1"/>
  <c r="V14" i="1" s="1"/>
  <c r="N13" i="1"/>
  <c r="N14" i="1" s="1"/>
  <c r="AD12" i="1"/>
  <c r="AB12" i="1"/>
  <c r="J12" i="1"/>
  <c r="AB11" i="1"/>
  <c r="AD11" i="1" s="1"/>
  <c r="J11" i="1"/>
  <c r="Z10" i="1"/>
  <c r="Z13" i="1" s="1"/>
  <c r="Z14" i="1" s="1"/>
  <c r="Z57" i="1" s="1"/>
  <c r="Z58" i="1" s="1"/>
  <c r="X10" i="1"/>
  <c r="X13" i="1" s="1"/>
  <c r="X14" i="1" s="1"/>
  <c r="V10" i="1"/>
  <c r="T10" i="1"/>
  <c r="T13" i="1" s="1"/>
  <c r="T14" i="1" s="1"/>
  <c r="R10" i="1"/>
  <c r="R13" i="1" s="1"/>
  <c r="R14" i="1" s="1"/>
  <c r="R57" i="1" s="1"/>
  <c r="R58" i="1" s="1"/>
  <c r="P10" i="1"/>
  <c r="P13" i="1" s="1"/>
  <c r="P14" i="1" s="1"/>
  <c r="N10" i="1"/>
  <c r="L10" i="1"/>
  <c r="AB10" i="1" s="1"/>
  <c r="J10" i="1"/>
  <c r="AD10" i="1" s="1"/>
  <c r="H10" i="1"/>
  <c r="H13" i="1" s="1"/>
  <c r="AB9" i="1"/>
  <c r="AD9" i="1" s="1"/>
  <c r="J9" i="1"/>
  <c r="AB8" i="1"/>
  <c r="AD8" i="1" s="1"/>
  <c r="J8" i="1"/>
  <c r="AD7" i="1"/>
  <c r="AB7" i="1"/>
  <c r="J7" i="1"/>
  <c r="AB6" i="1"/>
  <c r="AD6" i="1" s="1"/>
  <c r="J6" i="1"/>
  <c r="J13" i="1" l="1"/>
  <c r="H14" i="1"/>
  <c r="AD42" i="1"/>
  <c r="AD40" i="1"/>
  <c r="AD30" i="1"/>
  <c r="AB42" i="1"/>
  <c r="L56" i="1"/>
  <c r="T56" i="1"/>
  <c r="T57" i="1" s="1"/>
  <c r="T58" i="1" s="1"/>
  <c r="X56" i="1"/>
  <c r="X57" i="1" s="1"/>
  <c r="X58" i="1" s="1"/>
  <c r="P56" i="1"/>
  <c r="P57" i="1" s="1"/>
  <c r="P58" i="1" s="1"/>
  <c r="N57" i="1"/>
  <c r="N58" i="1" s="1"/>
  <c r="AB31" i="1"/>
  <c r="AD31" i="1" s="1"/>
  <c r="N56" i="1"/>
  <c r="V56" i="1"/>
  <c r="V57" i="1" s="1"/>
  <c r="V58" i="1" s="1"/>
  <c r="L13" i="1"/>
  <c r="AB40" i="1"/>
  <c r="H56" i="1"/>
  <c r="J56" i="1" s="1"/>
  <c r="AB30" i="1"/>
  <c r="L14" i="1" l="1"/>
  <c r="AB13" i="1"/>
  <c r="AD13" i="1" s="1"/>
  <c r="AB56" i="1"/>
  <c r="AD56" i="1" s="1"/>
  <c r="J14" i="1"/>
  <c r="H57" i="1"/>
  <c r="J57" i="1" l="1"/>
  <c r="H58" i="1"/>
  <c r="J58" i="1" s="1"/>
  <c r="AD14" i="1"/>
  <c r="L57" i="1"/>
  <c r="AB14" i="1"/>
  <c r="L58" i="1" l="1"/>
  <c r="AB58" i="1" s="1"/>
  <c r="AD58" i="1" s="1"/>
  <c r="AB57" i="1"/>
  <c r="AD57" i="1" s="1"/>
</calcChain>
</file>

<file path=xl/sharedStrings.xml><?xml version="1.0" encoding="utf-8"?>
<sst xmlns="http://schemas.openxmlformats.org/spreadsheetml/2006/main" count="77" uniqueCount="69">
  <si>
    <t>(2016 Events)</t>
  </si>
  <si>
    <t>Association</t>
  </si>
  <si>
    <t>Total 2016 Events</t>
  </si>
  <si>
    <t>(2017 Events)</t>
  </si>
  <si>
    <t>Bunuru Dreamtime USD - 4 Feb</t>
  </si>
  <si>
    <t>Cinderella Winter (10-06-2017)</t>
  </si>
  <si>
    <t>Come March 6 Hour</t>
  </si>
  <si>
    <t>May-it-be 13-05-2017</t>
  </si>
  <si>
    <t>Novelty 11/11/2017</t>
  </si>
  <si>
    <t>Welly Boots - Oct 7</t>
  </si>
  <si>
    <t>Wildflower Rogaine</t>
  </si>
  <si>
    <t>Total 2017 Events</t>
  </si>
  <si>
    <t>TOTAL</t>
  </si>
  <si>
    <t>Ordinary Income/Expense</t>
  </si>
  <si>
    <t>Income</t>
  </si>
  <si>
    <t>Event Income</t>
  </si>
  <si>
    <t>Compass Hire</t>
  </si>
  <si>
    <t>Event Fees</t>
  </si>
  <si>
    <t>Extra People</t>
  </si>
  <si>
    <t>Postage</t>
  </si>
  <si>
    <t>Total Event Income</t>
  </si>
  <si>
    <t>Government Funding</t>
  </si>
  <si>
    <t>Membership</t>
  </si>
  <si>
    <t>Total Income</t>
  </si>
  <si>
    <t>Gross Profit</t>
  </si>
  <si>
    <t>Expense</t>
  </si>
  <si>
    <t>Awards</t>
  </si>
  <si>
    <t>Bank Charges</t>
  </si>
  <si>
    <t>Credit Card Charges</t>
  </si>
  <si>
    <t>PayPal fees</t>
  </si>
  <si>
    <t>Bank Charges - Other</t>
  </si>
  <si>
    <t>Total Bank Charges</t>
  </si>
  <si>
    <t>Capitation Fees</t>
  </si>
  <si>
    <t>Donations</t>
  </si>
  <si>
    <t>Equipment</t>
  </si>
  <si>
    <t>Computer &amp; electronic</t>
  </si>
  <si>
    <t>New hardware</t>
  </si>
  <si>
    <t>Repair &amp; maint</t>
  </si>
  <si>
    <t>Software</t>
  </si>
  <si>
    <t>Computer &amp; electronic - Other</t>
  </si>
  <si>
    <t>Total Computer &amp; electronic</t>
  </si>
  <si>
    <t>Total Equipment</t>
  </si>
  <si>
    <t>Event Equipment</t>
  </si>
  <si>
    <t>Event Expenses</t>
  </si>
  <si>
    <t>Event Equipment Hire</t>
  </si>
  <si>
    <t>Event food and drinks</t>
  </si>
  <si>
    <t>Event other expenses</t>
  </si>
  <si>
    <t>Consumables (gas, fuel, etc)</t>
  </si>
  <si>
    <t>Sundry (entry admin etc)</t>
  </si>
  <si>
    <t>Event other expenses - Other</t>
  </si>
  <si>
    <t>Total Event other expenses</t>
  </si>
  <si>
    <t>Setters &amp; vetters expenses</t>
  </si>
  <si>
    <t>Total Event Expenses</t>
  </si>
  <si>
    <t>General Admin Costs</t>
  </si>
  <si>
    <t>PO box rental</t>
  </si>
  <si>
    <t>Printing, Postage &amp; Stationery</t>
  </si>
  <si>
    <t>Satellite Phone Annual Fee</t>
  </si>
  <si>
    <t>Sundry</t>
  </si>
  <si>
    <t>Total General Admin Costs</t>
  </si>
  <si>
    <t>Insurance</t>
  </si>
  <si>
    <t>Map production</t>
  </si>
  <si>
    <t>Map printing</t>
  </si>
  <si>
    <t>Total Map production</t>
  </si>
  <si>
    <t>Newsletter Production</t>
  </si>
  <si>
    <t>Social Events</t>
  </si>
  <si>
    <t>Training</t>
  </si>
  <si>
    <t>Total Expense</t>
  </si>
  <si>
    <t>Net Ordinary Income</t>
  </si>
  <si>
    <t>Net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</si>
</sst>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49" fontId="1" fillId="0" borderId="0" xfId="0" applyNumberFormat="1" applyFont="1"/>
    <xf numFmtId="39" fontId="2" fillId="0" borderId="0" xfId="0" applyNumberFormat="1" applyFont="1"/>
    <xf numFmtId="49" fontId="2" fillId="0" borderId="0" xfId="0" applyNumberFormat="1" applyFont="1"/>
    <xf numFmtId="39" fontId="2" fillId="0" borderId="2" xfId="0" applyNumberFormat="1" applyFont="1" applyBorder="1"/>
    <xf numFmtId="39" fontId="2" fillId="0" borderId="0" xfId="0" applyNumberFormat="1" applyFont="1" applyBorder="1"/>
    <xf numFmtId="39" fontId="2" fillId="0" borderId="3" xfId="0" applyNumberFormat="1" applyFont="1" applyBorder="1"/>
    <xf numFmtId="39" fontId="2" fillId="0" borderId="4" xfId="0" applyNumberFormat="1" applyFont="1" applyBorder="1"/>
    <xf numFmtId="39" fontId="1" fillId="0" borderId="5" xfId="0" applyNumberFormat="1" applyFont="1" applyBorder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0" xfId="0" applyNumberFormat="1" applyFon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9"/>
  <sheetViews>
    <sheetView tabSelected="1" workbookViewId="0">
      <pane xSplit="7" ySplit="2" topLeftCell="H3" activePane="bottomRight" state="frozenSplit"/>
      <selection pane="topRight" activeCell="H1" sqref="H1"/>
      <selection pane="bottomLeft" activeCell="A3" sqref="A3"/>
      <selection pane="bottomRight"/>
    </sheetView>
  </sheetViews>
  <sheetFormatPr defaultRowHeight="15" x14ac:dyDescent="0.25"/>
  <cols>
    <col min="1" max="6" width="2.875" style="14" customWidth="1"/>
    <col min="7" max="7" width="22" style="14" customWidth="1"/>
    <col min="8" max="8" width="9.875" style="15" bestFit="1" customWidth="1"/>
    <col min="9" max="9" width="2.125" style="15" customWidth="1"/>
    <col min="10" max="10" width="12.625" style="15" bestFit="1" customWidth="1"/>
    <col min="11" max="11" width="2.125" style="15" customWidth="1"/>
    <col min="12" max="12" width="9.875" style="15" bestFit="1" customWidth="1"/>
    <col min="13" max="13" width="2.125" style="15" customWidth="1"/>
    <col min="14" max="14" width="22.125" style="15" bestFit="1" customWidth="1"/>
    <col min="15" max="15" width="2.125" style="15" customWidth="1"/>
    <col min="16" max="16" width="21.5" style="15" bestFit="1" customWidth="1"/>
    <col min="17" max="17" width="2.125" style="15" customWidth="1"/>
    <col min="18" max="18" width="14.5" style="15" bestFit="1" customWidth="1"/>
    <col min="19" max="19" width="2.125" style="15" customWidth="1"/>
    <col min="20" max="20" width="14.75" style="15" bestFit="1" customWidth="1"/>
    <col min="21" max="21" width="2.125" style="15" customWidth="1"/>
    <col min="22" max="22" width="13.125" style="15" bestFit="1" customWidth="1"/>
    <col min="23" max="23" width="2.125" style="15" customWidth="1"/>
    <col min="24" max="24" width="13.625" style="15" bestFit="1" customWidth="1"/>
    <col min="25" max="25" width="2.125" style="15" customWidth="1"/>
    <col min="26" max="26" width="14.25" style="15" bestFit="1" customWidth="1"/>
    <col min="27" max="27" width="2.125" style="15" customWidth="1"/>
    <col min="28" max="28" width="12.625" style="15" bestFit="1" customWidth="1"/>
    <col min="29" max="29" width="2.125" style="15" customWidth="1"/>
    <col min="30" max="30" width="6.875" style="15" bestFit="1" customWidth="1"/>
  </cols>
  <sheetData>
    <row r="1" spans="1:30" s="12" customFormat="1" x14ac:dyDescent="0.25">
      <c r="A1" s="10"/>
      <c r="B1" s="10"/>
      <c r="C1" s="10"/>
      <c r="D1" s="10"/>
      <c r="E1" s="10"/>
      <c r="F1" s="10"/>
      <c r="G1" s="10"/>
      <c r="H1" s="10" t="s">
        <v>1</v>
      </c>
      <c r="I1" s="11"/>
      <c r="J1" s="11"/>
      <c r="K1" s="11"/>
      <c r="L1" s="10" t="s">
        <v>1</v>
      </c>
      <c r="M1" s="11"/>
      <c r="N1" s="10" t="s">
        <v>4</v>
      </c>
      <c r="O1" s="11"/>
      <c r="P1" s="10" t="s">
        <v>5</v>
      </c>
      <c r="Q1" s="11"/>
      <c r="R1" s="10" t="s">
        <v>6</v>
      </c>
      <c r="S1" s="11"/>
      <c r="T1" s="10" t="s">
        <v>7</v>
      </c>
      <c r="U1" s="11"/>
      <c r="V1" s="10" t="s">
        <v>8</v>
      </c>
      <c r="W1" s="11"/>
      <c r="X1" s="10" t="s">
        <v>9</v>
      </c>
      <c r="Y1" s="11"/>
      <c r="Z1" s="10" t="s">
        <v>10</v>
      </c>
      <c r="AA1" s="11"/>
      <c r="AB1" s="11"/>
      <c r="AC1" s="11"/>
      <c r="AD1" s="11"/>
    </row>
    <row r="2" spans="1:30" s="12" customFormat="1" ht="15.75" thickBot="1" x14ac:dyDescent="0.3">
      <c r="A2" s="10"/>
      <c r="B2" s="10"/>
      <c r="C2" s="10"/>
      <c r="D2" s="10"/>
      <c r="E2" s="10"/>
      <c r="F2" s="10"/>
      <c r="G2" s="10"/>
      <c r="H2" s="13" t="s">
        <v>0</v>
      </c>
      <c r="I2" s="11"/>
      <c r="J2" s="13" t="s">
        <v>2</v>
      </c>
      <c r="K2" s="11"/>
      <c r="L2" s="13" t="s">
        <v>3</v>
      </c>
      <c r="M2" s="11"/>
      <c r="N2" s="13" t="s">
        <v>3</v>
      </c>
      <c r="O2" s="11"/>
      <c r="P2" s="13" t="s">
        <v>3</v>
      </c>
      <c r="Q2" s="11"/>
      <c r="R2" s="13" t="s">
        <v>3</v>
      </c>
      <c r="S2" s="11"/>
      <c r="T2" s="13" t="s">
        <v>3</v>
      </c>
      <c r="U2" s="11"/>
      <c r="V2" s="13" t="s">
        <v>3</v>
      </c>
      <c r="W2" s="11"/>
      <c r="X2" s="13" t="s">
        <v>3</v>
      </c>
      <c r="Y2" s="11"/>
      <c r="Z2" s="13" t="s">
        <v>3</v>
      </c>
      <c r="AA2" s="11"/>
      <c r="AB2" s="13" t="s">
        <v>11</v>
      </c>
      <c r="AC2" s="11"/>
      <c r="AD2" s="13" t="s">
        <v>12</v>
      </c>
    </row>
    <row r="3" spans="1:30" ht="15.75" thickTop="1" x14ac:dyDescent="0.25">
      <c r="A3" s="1"/>
      <c r="B3" s="1" t="s">
        <v>13</v>
      </c>
      <c r="C3" s="1"/>
      <c r="D3" s="1"/>
      <c r="E3" s="1"/>
      <c r="F3" s="1"/>
      <c r="G3" s="1"/>
      <c r="H3" s="2"/>
      <c r="I3" s="3"/>
      <c r="J3" s="2"/>
      <c r="K3" s="3"/>
      <c r="L3" s="2"/>
      <c r="M3" s="3"/>
      <c r="N3" s="2"/>
      <c r="O3" s="3"/>
      <c r="P3" s="2"/>
      <c r="Q3" s="3"/>
      <c r="R3" s="2"/>
      <c r="S3" s="3"/>
      <c r="T3" s="2"/>
      <c r="U3" s="3"/>
      <c r="V3" s="2"/>
      <c r="W3" s="3"/>
      <c r="X3" s="2"/>
      <c r="Y3" s="3"/>
      <c r="Z3" s="2"/>
      <c r="AA3" s="3"/>
      <c r="AB3" s="2"/>
      <c r="AC3" s="3"/>
      <c r="AD3" s="2"/>
    </row>
    <row r="4" spans="1:30" x14ac:dyDescent="0.25">
      <c r="A4" s="1"/>
      <c r="B4" s="1"/>
      <c r="C4" s="1"/>
      <c r="D4" s="1" t="s">
        <v>14</v>
      </c>
      <c r="E4" s="1"/>
      <c r="F4" s="1"/>
      <c r="G4" s="1"/>
      <c r="H4" s="2"/>
      <c r="I4" s="3"/>
      <c r="J4" s="2"/>
      <c r="K4" s="3"/>
      <c r="L4" s="2"/>
      <c r="M4" s="3"/>
      <c r="N4" s="2"/>
      <c r="O4" s="3"/>
      <c r="P4" s="2"/>
      <c r="Q4" s="3"/>
      <c r="R4" s="2"/>
      <c r="S4" s="3"/>
      <c r="T4" s="2"/>
      <c r="U4" s="3"/>
      <c r="V4" s="2"/>
      <c r="W4" s="3"/>
      <c r="X4" s="2"/>
      <c r="Y4" s="3"/>
      <c r="Z4" s="2"/>
      <c r="AA4" s="3"/>
      <c r="AB4" s="2"/>
      <c r="AC4" s="3"/>
      <c r="AD4" s="2"/>
    </row>
    <row r="5" spans="1:30" x14ac:dyDescent="0.25">
      <c r="A5" s="1"/>
      <c r="B5" s="1"/>
      <c r="C5" s="1"/>
      <c r="D5" s="1"/>
      <c r="E5" s="1" t="s">
        <v>15</v>
      </c>
      <c r="F5" s="1"/>
      <c r="G5" s="1"/>
      <c r="H5" s="2"/>
      <c r="I5" s="3"/>
      <c r="J5" s="2"/>
      <c r="K5" s="3"/>
      <c r="L5" s="2"/>
      <c r="M5" s="3"/>
      <c r="N5" s="2"/>
      <c r="O5" s="3"/>
      <c r="P5" s="2"/>
      <c r="Q5" s="3"/>
      <c r="R5" s="2"/>
      <c r="S5" s="3"/>
      <c r="T5" s="2"/>
      <c r="U5" s="3"/>
      <c r="V5" s="2"/>
      <c r="W5" s="3"/>
      <c r="X5" s="2"/>
      <c r="Y5" s="3"/>
      <c r="Z5" s="2"/>
      <c r="AA5" s="3"/>
      <c r="AB5" s="2"/>
      <c r="AC5" s="3"/>
      <c r="AD5" s="2"/>
    </row>
    <row r="6" spans="1:30" x14ac:dyDescent="0.25">
      <c r="A6" s="1"/>
      <c r="B6" s="1"/>
      <c r="C6" s="1"/>
      <c r="D6" s="1"/>
      <c r="E6" s="1"/>
      <c r="F6" s="1" t="s">
        <v>16</v>
      </c>
      <c r="G6" s="1"/>
      <c r="H6" s="2">
        <v>0</v>
      </c>
      <c r="I6" s="3"/>
      <c r="J6" s="2">
        <f>Sheet1!H6</f>
        <v>0</v>
      </c>
      <c r="K6" s="3"/>
      <c r="L6" s="2">
        <v>0</v>
      </c>
      <c r="M6" s="3"/>
      <c r="N6" s="2">
        <v>40</v>
      </c>
      <c r="O6" s="3"/>
      <c r="P6" s="2">
        <v>145</v>
      </c>
      <c r="Q6" s="3"/>
      <c r="R6" s="2">
        <v>75</v>
      </c>
      <c r="S6" s="3"/>
      <c r="T6" s="2">
        <v>150</v>
      </c>
      <c r="U6" s="3"/>
      <c r="V6" s="2">
        <v>0</v>
      </c>
      <c r="W6" s="3"/>
      <c r="X6" s="2">
        <v>10</v>
      </c>
      <c r="Y6" s="3"/>
      <c r="Z6" s="2">
        <v>40</v>
      </c>
      <c r="AA6" s="3"/>
      <c r="AB6" s="2">
        <f>ROUND(SUM(Sheet1!L6:'Sheet1'!Z6),5)</f>
        <v>460</v>
      </c>
      <c r="AC6" s="3"/>
      <c r="AD6" s="2">
        <f>ROUND(Sheet1!J6+Sheet1!AB6,5)</f>
        <v>460</v>
      </c>
    </row>
    <row r="7" spans="1:30" x14ac:dyDescent="0.25">
      <c r="A7" s="1"/>
      <c r="B7" s="1"/>
      <c r="C7" s="1"/>
      <c r="D7" s="1"/>
      <c r="E7" s="1"/>
      <c r="F7" s="1" t="s">
        <v>17</v>
      </c>
      <c r="G7" s="1"/>
      <c r="H7" s="2">
        <v>0</v>
      </c>
      <c r="I7" s="3"/>
      <c r="J7" s="2">
        <f>Sheet1!H7</f>
        <v>0</v>
      </c>
      <c r="K7" s="3"/>
      <c r="L7" s="2">
        <v>0</v>
      </c>
      <c r="M7" s="3"/>
      <c r="N7" s="2">
        <v>2740</v>
      </c>
      <c r="O7" s="3"/>
      <c r="P7" s="2">
        <v>8928</v>
      </c>
      <c r="Q7" s="3"/>
      <c r="R7" s="2">
        <v>2512</v>
      </c>
      <c r="S7" s="3"/>
      <c r="T7" s="2">
        <v>9820</v>
      </c>
      <c r="U7" s="3"/>
      <c r="V7" s="2">
        <v>2294.12</v>
      </c>
      <c r="W7" s="3"/>
      <c r="X7" s="2">
        <v>11492.83</v>
      </c>
      <c r="Y7" s="3"/>
      <c r="Z7" s="2">
        <v>12621.99</v>
      </c>
      <c r="AA7" s="3"/>
      <c r="AB7" s="2">
        <f>ROUND(SUM(Sheet1!L7:'Sheet1'!Z7),5)</f>
        <v>50408.94</v>
      </c>
      <c r="AC7" s="3"/>
      <c r="AD7" s="2">
        <f>ROUND(Sheet1!J7+Sheet1!AB7,5)</f>
        <v>50408.94</v>
      </c>
    </row>
    <row r="8" spans="1:30" x14ac:dyDescent="0.25">
      <c r="A8" s="1"/>
      <c r="B8" s="1"/>
      <c r="C8" s="1"/>
      <c r="D8" s="1"/>
      <c r="E8" s="1"/>
      <c r="F8" s="1" t="s">
        <v>18</v>
      </c>
      <c r="G8" s="1"/>
      <c r="H8" s="2">
        <v>0</v>
      </c>
      <c r="I8" s="3"/>
      <c r="J8" s="2">
        <f>Sheet1!H8</f>
        <v>0</v>
      </c>
      <c r="K8" s="3"/>
      <c r="L8" s="2">
        <v>0</v>
      </c>
      <c r="M8" s="3"/>
      <c r="N8" s="2">
        <v>0</v>
      </c>
      <c r="O8" s="3"/>
      <c r="P8" s="2">
        <v>20</v>
      </c>
      <c r="Q8" s="3"/>
      <c r="R8" s="2">
        <v>6.5</v>
      </c>
      <c r="S8" s="3"/>
      <c r="T8" s="2">
        <v>80</v>
      </c>
      <c r="U8" s="3"/>
      <c r="V8" s="2">
        <v>0</v>
      </c>
      <c r="W8" s="3"/>
      <c r="X8" s="2">
        <v>0</v>
      </c>
      <c r="Y8" s="3"/>
      <c r="Z8" s="2">
        <v>1024</v>
      </c>
      <c r="AA8" s="3"/>
      <c r="AB8" s="2">
        <f>ROUND(SUM(Sheet1!L8:'Sheet1'!Z8),5)</f>
        <v>1130.5</v>
      </c>
      <c r="AC8" s="3"/>
      <c r="AD8" s="2">
        <f>ROUND(Sheet1!J8+Sheet1!AB8,5)</f>
        <v>1130.5</v>
      </c>
    </row>
    <row r="9" spans="1:30" ht="15.75" thickBot="1" x14ac:dyDescent="0.3">
      <c r="A9" s="1"/>
      <c r="B9" s="1"/>
      <c r="C9" s="1"/>
      <c r="D9" s="1"/>
      <c r="E9" s="1"/>
      <c r="F9" s="1" t="s">
        <v>19</v>
      </c>
      <c r="G9" s="1"/>
      <c r="H9" s="4">
        <v>0</v>
      </c>
      <c r="I9" s="3"/>
      <c r="J9" s="4">
        <f>Sheet1!H9</f>
        <v>0</v>
      </c>
      <c r="K9" s="3"/>
      <c r="L9" s="4">
        <v>0</v>
      </c>
      <c r="M9" s="3"/>
      <c r="N9" s="4">
        <v>4</v>
      </c>
      <c r="O9" s="3"/>
      <c r="P9" s="4">
        <v>0</v>
      </c>
      <c r="Q9" s="3"/>
      <c r="R9" s="4">
        <v>4</v>
      </c>
      <c r="S9" s="3"/>
      <c r="T9" s="4">
        <v>0</v>
      </c>
      <c r="U9" s="3"/>
      <c r="V9" s="4">
        <v>0</v>
      </c>
      <c r="W9" s="3"/>
      <c r="X9" s="4">
        <v>0</v>
      </c>
      <c r="Y9" s="3"/>
      <c r="Z9" s="4">
        <v>0</v>
      </c>
      <c r="AA9" s="3"/>
      <c r="AB9" s="4">
        <f>ROUND(SUM(Sheet1!L9:'Sheet1'!Z9),5)</f>
        <v>8</v>
      </c>
      <c r="AC9" s="3"/>
      <c r="AD9" s="4">
        <f>ROUND(Sheet1!J9+Sheet1!AB9,5)</f>
        <v>8</v>
      </c>
    </row>
    <row r="10" spans="1:30" x14ac:dyDescent="0.25">
      <c r="A10" s="1"/>
      <c r="B10" s="1"/>
      <c r="C10" s="1"/>
      <c r="D10" s="1"/>
      <c r="E10" s="1" t="s">
        <v>20</v>
      </c>
      <c r="F10" s="1"/>
      <c r="G10" s="1"/>
      <c r="H10" s="2">
        <f>ROUND(SUM(Sheet1!H5:'Sheet1'!H9),5)</f>
        <v>0</v>
      </c>
      <c r="I10" s="3"/>
      <c r="J10" s="2">
        <f>Sheet1!H10</f>
        <v>0</v>
      </c>
      <c r="K10" s="3"/>
      <c r="L10" s="2">
        <f>ROUND(SUM(Sheet1!L5:'Sheet1'!L9),5)</f>
        <v>0</v>
      </c>
      <c r="M10" s="3"/>
      <c r="N10" s="2">
        <f>ROUND(SUM(Sheet1!N5:'Sheet1'!N9),5)</f>
        <v>2784</v>
      </c>
      <c r="O10" s="3"/>
      <c r="P10" s="2">
        <f>ROUND(SUM(Sheet1!P5:'Sheet1'!P9),5)</f>
        <v>9093</v>
      </c>
      <c r="Q10" s="3"/>
      <c r="R10" s="2">
        <f>ROUND(SUM(Sheet1!R5:'Sheet1'!R9),5)</f>
        <v>2597.5</v>
      </c>
      <c r="S10" s="3"/>
      <c r="T10" s="2">
        <f>ROUND(SUM(Sheet1!T5:'Sheet1'!T9),5)</f>
        <v>10050</v>
      </c>
      <c r="U10" s="3"/>
      <c r="V10" s="2">
        <f>ROUND(SUM(Sheet1!V5:'Sheet1'!V9),5)</f>
        <v>2294.12</v>
      </c>
      <c r="W10" s="3"/>
      <c r="X10" s="2">
        <f>ROUND(SUM(Sheet1!X5:'Sheet1'!X9),5)</f>
        <v>11502.83</v>
      </c>
      <c r="Y10" s="3"/>
      <c r="Z10" s="2">
        <f>ROUND(SUM(Sheet1!Z5:'Sheet1'!Z9),5)</f>
        <v>13685.99</v>
      </c>
      <c r="AA10" s="3"/>
      <c r="AB10" s="2">
        <f>ROUND(SUM(Sheet1!L10:'Sheet1'!Z10),5)</f>
        <v>52007.44</v>
      </c>
      <c r="AC10" s="3"/>
      <c r="AD10" s="2">
        <f>ROUND(Sheet1!J10+Sheet1!AB10,5)</f>
        <v>52007.44</v>
      </c>
    </row>
    <row r="11" spans="1:30" ht="30" customHeight="1" x14ac:dyDescent="0.25">
      <c r="A11" s="1"/>
      <c r="B11" s="1"/>
      <c r="C11" s="1"/>
      <c r="D11" s="1"/>
      <c r="E11" s="1" t="s">
        <v>21</v>
      </c>
      <c r="F11" s="1"/>
      <c r="G11" s="1"/>
      <c r="H11" s="2">
        <v>0</v>
      </c>
      <c r="I11" s="3"/>
      <c r="J11" s="2">
        <f>Sheet1!H11</f>
        <v>0</v>
      </c>
      <c r="K11" s="3"/>
      <c r="L11" s="2">
        <v>17000</v>
      </c>
      <c r="M11" s="3"/>
      <c r="N11" s="2">
        <v>0</v>
      </c>
      <c r="O11" s="3"/>
      <c r="P11" s="2">
        <v>0</v>
      </c>
      <c r="Q11" s="3"/>
      <c r="R11" s="2">
        <v>0</v>
      </c>
      <c r="S11" s="3"/>
      <c r="T11" s="2">
        <v>0</v>
      </c>
      <c r="U11" s="3"/>
      <c r="V11" s="2">
        <v>0</v>
      </c>
      <c r="W11" s="3"/>
      <c r="X11" s="2">
        <v>0</v>
      </c>
      <c r="Y11" s="3"/>
      <c r="Z11" s="2">
        <v>0</v>
      </c>
      <c r="AA11" s="3"/>
      <c r="AB11" s="2">
        <f>ROUND(SUM(Sheet1!L11:'Sheet1'!Z11),5)</f>
        <v>17000</v>
      </c>
      <c r="AC11" s="3"/>
      <c r="AD11" s="2">
        <f>ROUND(Sheet1!J11+Sheet1!AB11,5)</f>
        <v>17000</v>
      </c>
    </row>
    <row r="12" spans="1:30" ht="15.75" thickBot="1" x14ac:dyDescent="0.3">
      <c r="A12" s="1"/>
      <c r="B12" s="1"/>
      <c r="C12" s="1"/>
      <c r="D12" s="1"/>
      <c r="E12" s="1" t="s">
        <v>22</v>
      </c>
      <c r="F12" s="1"/>
      <c r="G12" s="1"/>
      <c r="H12" s="5">
        <v>0</v>
      </c>
      <c r="I12" s="3"/>
      <c r="J12" s="5">
        <f>Sheet1!H12</f>
        <v>0</v>
      </c>
      <c r="K12" s="3"/>
      <c r="L12" s="5">
        <v>12195</v>
      </c>
      <c r="M12" s="3"/>
      <c r="N12" s="5">
        <v>0</v>
      </c>
      <c r="O12" s="3"/>
      <c r="P12" s="5">
        <v>0</v>
      </c>
      <c r="Q12" s="3"/>
      <c r="R12" s="5">
        <v>0</v>
      </c>
      <c r="S12" s="3"/>
      <c r="T12" s="5">
        <v>0</v>
      </c>
      <c r="U12" s="3"/>
      <c r="V12" s="5">
        <v>0</v>
      </c>
      <c r="W12" s="3"/>
      <c r="X12" s="5">
        <v>0</v>
      </c>
      <c r="Y12" s="3"/>
      <c r="Z12" s="5">
        <v>0</v>
      </c>
      <c r="AA12" s="3"/>
      <c r="AB12" s="5">
        <f>ROUND(SUM(Sheet1!L12:'Sheet1'!Z12),5)</f>
        <v>12195</v>
      </c>
      <c r="AC12" s="3"/>
      <c r="AD12" s="5">
        <f>ROUND(Sheet1!J12+Sheet1!AB12,5)</f>
        <v>12195</v>
      </c>
    </row>
    <row r="13" spans="1:30" ht="15.75" thickBot="1" x14ac:dyDescent="0.3">
      <c r="A13" s="1"/>
      <c r="B13" s="1"/>
      <c r="C13" s="1"/>
      <c r="D13" s="1" t="s">
        <v>23</v>
      </c>
      <c r="E13" s="1"/>
      <c r="F13" s="1"/>
      <c r="G13" s="1"/>
      <c r="H13" s="6">
        <f>ROUND(Sheet1!H4+SUM(Sheet1!H10:'Sheet1'!H12),5)</f>
        <v>0</v>
      </c>
      <c r="I13" s="3"/>
      <c r="J13" s="6">
        <f>Sheet1!H13</f>
        <v>0</v>
      </c>
      <c r="K13" s="3"/>
      <c r="L13" s="6">
        <f>ROUND(Sheet1!L4+SUM(Sheet1!L10:'Sheet1'!L12),5)</f>
        <v>29195</v>
      </c>
      <c r="M13" s="3"/>
      <c r="N13" s="6">
        <f>ROUND(Sheet1!N4+SUM(Sheet1!N10:'Sheet1'!N12),5)</f>
        <v>2784</v>
      </c>
      <c r="O13" s="3"/>
      <c r="P13" s="6">
        <f>ROUND(Sheet1!P4+SUM(Sheet1!P10:'Sheet1'!P12),5)</f>
        <v>9093</v>
      </c>
      <c r="Q13" s="3"/>
      <c r="R13" s="6">
        <f>ROUND(Sheet1!R4+SUM(Sheet1!R10:'Sheet1'!R12),5)</f>
        <v>2597.5</v>
      </c>
      <c r="S13" s="3"/>
      <c r="T13" s="6">
        <f>ROUND(Sheet1!T4+SUM(Sheet1!T10:'Sheet1'!T12),5)</f>
        <v>10050</v>
      </c>
      <c r="U13" s="3"/>
      <c r="V13" s="6">
        <f>ROUND(Sheet1!V4+SUM(Sheet1!V10:'Sheet1'!V12),5)</f>
        <v>2294.12</v>
      </c>
      <c r="W13" s="3"/>
      <c r="X13" s="6">
        <f>ROUND(Sheet1!X4+SUM(Sheet1!X10:'Sheet1'!X12),5)</f>
        <v>11502.83</v>
      </c>
      <c r="Y13" s="3"/>
      <c r="Z13" s="6">
        <f>ROUND(Sheet1!Z4+SUM(Sheet1!Z10:'Sheet1'!Z12),5)</f>
        <v>13685.99</v>
      </c>
      <c r="AA13" s="3"/>
      <c r="AB13" s="6">
        <f>ROUND(SUM(Sheet1!L13:'Sheet1'!Z13),5)</f>
        <v>81202.44</v>
      </c>
      <c r="AC13" s="3"/>
      <c r="AD13" s="6">
        <f>ROUND(Sheet1!J13+Sheet1!AB13,5)</f>
        <v>81202.44</v>
      </c>
    </row>
    <row r="14" spans="1:30" ht="30" customHeight="1" x14ac:dyDescent="0.25">
      <c r="A14" s="1"/>
      <c r="B14" s="1"/>
      <c r="C14" s="1" t="s">
        <v>24</v>
      </c>
      <c r="D14" s="1"/>
      <c r="E14" s="1"/>
      <c r="F14" s="1"/>
      <c r="G14" s="1"/>
      <c r="H14" s="2">
        <f>Sheet1!H13</f>
        <v>0</v>
      </c>
      <c r="I14" s="3"/>
      <c r="J14" s="2">
        <f>Sheet1!H14</f>
        <v>0</v>
      </c>
      <c r="K14" s="3"/>
      <c r="L14" s="2">
        <f>Sheet1!L13</f>
        <v>29195</v>
      </c>
      <c r="M14" s="3"/>
      <c r="N14" s="2">
        <f>Sheet1!N13</f>
        <v>2784</v>
      </c>
      <c r="O14" s="3"/>
      <c r="P14" s="2">
        <f>Sheet1!P13</f>
        <v>9093</v>
      </c>
      <c r="Q14" s="3"/>
      <c r="R14" s="2">
        <f>Sheet1!R13</f>
        <v>2597.5</v>
      </c>
      <c r="S14" s="3"/>
      <c r="T14" s="2">
        <f>Sheet1!T13</f>
        <v>10050</v>
      </c>
      <c r="U14" s="3"/>
      <c r="V14" s="2">
        <f>Sheet1!V13</f>
        <v>2294.12</v>
      </c>
      <c r="W14" s="3"/>
      <c r="X14" s="2">
        <f>Sheet1!X13</f>
        <v>11502.83</v>
      </c>
      <c r="Y14" s="3"/>
      <c r="Z14" s="2">
        <f>Sheet1!Z13</f>
        <v>13685.99</v>
      </c>
      <c r="AA14" s="3"/>
      <c r="AB14" s="2">
        <f>ROUND(SUM(Sheet1!L14:'Sheet1'!Z14),5)</f>
        <v>81202.44</v>
      </c>
      <c r="AC14" s="3"/>
      <c r="AD14" s="2">
        <f>ROUND(Sheet1!J14+Sheet1!AB14,5)</f>
        <v>81202.44</v>
      </c>
    </row>
    <row r="15" spans="1:30" ht="30" customHeight="1" x14ac:dyDescent="0.25">
      <c r="A15" s="1"/>
      <c r="B15" s="1"/>
      <c r="C15" s="1"/>
      <c r="D15" s="1" t="s">
        <v>25</v>
      </c>
      <c r="E15" s="1"/>
      <c r="F15" s="1"/>
      <c r="G15" s="1"/>
      <c r="H15" s="2"/>
      <c r="I15" s="3"/>
      <c r="J15" s="2"/>
      <c r="K15" s="3"/>
      <c r="L15" s="2"/>
      <c r="M15" s="3"/>
      <c r="N15" s="2"/>
      <c r="O15" s="3"/>
      <c r="P15" s="2"/>
      <c r="Q15" s="3"/>
      <c r="R15" s="2"/>
      <c r="S15" s="3"/>
      <c r="T15" s="2"/>
      <c r="U15" s="3"/>
      <c r="V15" s="2"/>
      <c r="W15" s="3"/>
      <c r="X15" s="2"/>
      <c r="Y15" s="3"/>
      <c r="Z15" s="2"/>
      <c r="AA15" s="3"/>
      <c r="AB15" s="2"/>
      <c r="AC15" s="3"/>
      <c r="AD15" s="2"/>
    </row>
    <row r="16" spans="1:30" x14ac:dyDescent="0.25">
      <c r="A16" s="1"/>
      <c r="B16" s="1"/>
      <c r="C16" s="1"/>
      <c r="D16" s="1"/>
      <c r="E16" s="1" t="s">
        <v>26</v>
      </c>
      <c r="F16" s="1"/>
      <c r="G16" s="1"/>
      <c r="H16" s="2">
        <v>0</v>
      </c>
      <c r="I16" s="3"/>
      <c r="J16" s="2">
        <f>Sheet1!H16</f>
        <v>0</v>
      </c>
      <c r="K16" s="3"/>
      <c r="L16" s="2">
        <v>3485.5</v>
      </c>
      <c r="M16" s="3"/>
      <c r="N16" s="2">
        <v>0</v>
      </c>
      <c r="O16" s="3"/>
      <c r="P16" s="2">
        <v>0</v>
      </c>
      <c r="Q16" s="3"/>
      <c r="R16" s="2">
        <v>0</v>
      </c>
      <c r="S16" s="3"/>
      <c r="T16" s="2">
        <v>0</v>
      </c>
      <c r="U16" s="3"/>
      <c r="V16" s="2">
        <v>0</v>
      </c>
      <c r="W16" s="3"/>
      <c r="X16" s="2">
        <v>0</v>
      </c>
      <c r="Y16" s="3"/>
      <c r="Z16" s="2">
        <v>0</v>
      </c>
      <c r="AA16" s="3"/>
      <c r="AB16" s="2">
        <f>ROUND(SUM(Sheet1!L16:'Sheet1'!Z16),5)</f>
        <v>3485.5</v>
      </c>
      <c r="AC16" s="3"/>
      <c r="AD16" s="2">
        <f>ROUND(Sheet1!J16+Sheet1!AB16,5)</f>
        <v>3485.5</v>
      </c>
    </row>
    <row r="17" spans="1:30" x14ac:dyDescent="0.25">
      <c r="A17" s="1"/>
      <c r="B17" s="1"/>
      <c r="C17" s="1"/>
      <c r="D17" s="1"/>
      <c r="E17" s="1" t="s">
        <v>27</v>
      </c>
      <c r="F17" s="1"/>
      <c r="G17" s="1"/>
      <c r="H17" s="2"/>
      <c r="I17" s="3"/>
      <c r="J17" s="2"/>
      <c r="K17" s="3"/>
      <c r="L17" s="2"/>
      <c r="M17" s="3"/>
      <c r="N17" s="2"/>
      <c r="O17" s="3"/>
      <c r="P17" s="2"/>
      <c r="Q17" s="3"/>
      <c r="R17" s="2"/>
      <c r="S17" s="3"/>
      <c r="T17" s="2"/>
      <c r="U17" s="3"/>
      <c r="V17" s="2"/>
      <c r="W17" s="3"/>
      <c r="X17" s="2"/>
      <c r="Y17" s="3"/>
      <c r="Z17" s="2"/>
      <c r="AA17" s="3"/>
      <c r="AB17" s="2"/>
      <c r="AC17" s="3"/>
      <c r="AD17" s="2"/>
    </row>
    <row r="18" spans="1:30" x14ac:dyDescent="0.25">
      <c r="A18" s="1"/>
      <c r="B18" s="1"/>
      <c r="C18" s="1"/>
      <c r="D18" s="1"/>
      <c r="E18" s="1"/>
      <c r="F18" s="1" t="s">
        <v>28</v>
      </c>
      <c r="G18" s="1"/>
      <c r="H18" s="2">
        <v>46.75</v>
      </c>
      <c r="I18" s="3"/>
      <c r="J18" s="2">
        <f>Sheet1!H18</f>
        <v>46.75</v>
      </c>
      <c r="K18" s="3"/>
      <c r="L18" s="2">
        <v>514.25</v>
      </c>
      <c r="M18" s="3"/>
      <c r="N18" s="2">
        <v>0</v>
      </c>
      <c r="O18" s="3"/>
      <c r="P18" s="2">
        <v>0</v>
      </c>
      <c r="Q18" s="3"/>
      <c r="R18" s="2">
        <v>0</v>
      </c>
      <c r="S18" s="3"/>
      <c r="T18" s="2">
        <v>0</v>
      </c>
      <c r="U18" s="3"/>
      <c r="V18" s="2">
        <v>0</v>
      </c>
      <c r="W18" s="3"/>
      <c r="X18" s="2">
        <v>0</v>
      </c>
      <c r="Y18" s="3"/>
      <c r="Z18" s="2">
        <v>0</v>
      </c>
      <c r="AA18" s="3"/>
      <c r="AB18" s="2">
        <f>ROUND(SUM(Sheet1!L18:'Sheet1'!Z18),5)</f>
        <v>514.25</v>
      </c>
      <c r="AC18" s="3"/>
      <c r="AD18" s="2">
        <f>ROUND(Sheet1!J18+Sheet1!AB18,5)</f>
        <v>561</v>
      </c>
    </row>
    <row r="19" spans="1:30" x14ac:dyDescent="0.25">
      <c r="A19" s="1"/>
      <c r="B19" s="1"/>
      <c r="C19" s="1"/>
      <c r="D19" s="1"/>
      <c r="E19" s="1"/>
      <c r="F19" s="1" t="s">
        <v>29</v>
      </c>
      <c r="G19" s="1"/>
      <c r="H19" s="2">
        <v>0</v>
      </c>
      <c r="I19" s="3"/>
      <c r="J19" s="2">
        <f>Sheet1!H19</f>
        <v>0</v>
      </c>
      <c r="K19" s="3"/>
      <c r="L19" s="2">
        <v>0</v>
      </c>
      <c r="M19" s="3"/>
      <c r="N19" s="2">
        <v>129.61000000000001</v>
      </c>
      <c r="O19" s="3"/>
      <c r="P19" s="2">
        <v>301.88</v>
      </c>
      <c r="Q19" s="3"/>
      <c r="R19" s="2">
        <v>173.2</v>
      </c>
      <c r="S19" s="3"/>
      <c r="T19" s="2">
        <v>402.79</v>
      </c>
      <c r="U19" s="3"/>
      <c r="V19" s="2">
        <v>0</v>
      </c>
      <c r="W19" s="3"/>
      <c r="X19" s="2">
        <v>0</v>
      </c>
      <c r="Y19" s="3"/>
      <c r="Z19" s="2">
        <v>0</v>
      </c>
      <c r="AA19" s="3"/>
      <c r="AB19" s="2">
        <f>ROUND(SUM(Sheet1!L19:'Sheet1'!Z19),5)</f>
        <v>1007.48</v>
      </c>
      <c r="AC19" s="3"/>
      <c r="AD19" s="2">
        <f>ROUND(Sheet1!J19+Sheet1!AB19,5)</f>
        <v>1007.48</v>
      </c>
    </row>
    <row r="20" spans="1:30" ht="15.75" thickBot="1" x14ac:dyDescent="0.3">
      <c r="A20" s="1"/>
      <c r="B20" s="1"/>
      <c r="C20" s="1"/>
      <c r="D20" s="1"/>
      <c r="E20" s="1"/>
      <c r="F20" s="1" t="s">
        <v>30</v>
      </c>
      <c r="G20" s="1"/>
      <c r="H20" s="4">
        <v>0</v>
      </c>
      <c r="I20" s="3"/>
      <c r="J20" s="4">
        <f>Sheet1!H20</f>
        <v>0</v>
      </c>
      <c r="K20" s="3"/>
      <c r="L20" s="4">
        <v>20</v>
      </c>
      <c r="M20" s="3"/>
      <c r="N20" s="4">
        <v>0</v>
      </c>
      <c r="O20" s="3"/>
      <c r="P20" s="4">
        <v>0</v>
      </c>
      <c r="Q20" s="3"/>
      <c r="R20" s="4">
        <v>0</v>
      </c>
      <c r="S20" s="3"/>
      <c r="T20" s="4">
        <v>0</v>
      </c>
      <c r="U20" s="3"/>
      <c r="V20" s="4">
        <v>0</v>
      </c>
      <c r="W20" s="3"/>
      <c r="X20" s="4">
        <v>0</v>
      </c>
      <c r="Y20" s="3"/>
      <c r="Z20" s="4">
        <v>0</v>
      </c>
      <c r="AA20" s="3"/>
      <c r="AB20" s="4">
        <f>ROUND(SUM(Sheet1!L20:'Sheet1'!Z20),5)</f>
        <v>20</v>
      </c>
      <c r="AC20" s="3"/>
      <c r="AD20" s="4">
        <f>ROUND(Sheet1!J20+Sheet1!AB20,5)</f>
        <v>20</v>
      </c>
    </row>
    <row r="21" spans="1:30" x14ac:dyDescent="0.25">
      <c r="A21" s="1"/>
      <c r="B21" s="1"/>
      <c r="C21" s="1"/>
      <c r="D21" s="1"/>
      <c r="E21" s="1" t="s">
        <v>31</v>
      </c>
      <c r="F21" s="1"/>
      <c r="G21" s="1"/>
      <c r="H21" s="2">
        <f>ROUND(SUM(Sheet1!H17:'Sheet1'!H20),5)</f>
        <v>46.75</v>
      </c>
      <c r="I21" s="3"/>
      <c r="J21" s="2">
        <f>Sheet1!H21</f>
        <v>46.75</v>
      </c>
      <c r="K21" s="3"/>
      <c r="L21" s="2">
        <f>ROUND(SUM(Sheet1!L17:'Sheet1'!L20),5)</f>
        <v>534.25</v>
      </c>
      <c r="M21" s="3"/>
      <c r="N21" s="2">
        <f>ROUND(SUM(Sheet1!N17:'Sheet1'!N20),5)</f>
        <v>129.61000000000001</v>
      </c>
      <c r="O21" s="3"/>
      <c r="P21" s="2">
        <f>ROUND(SUM(Sheet1!P17:'Sheet1'!P20),5)</f>
        <v>301.88</v>
      </c>
      <c r="Q21" s="3"/>
      <c r="R21" s="2">
        <f>ROUND(SUM(Sheet1!R17:'Sheet1'!R20),5)</f>
        <v>173.2</v>
      </c>
      <c r="S21" s="3"/>
      <c r="T21" s="2">
        <f>ROUND(SUM(Sheet1!T17:'Sheet1'!T20),5)</f>
        <v>402.79</v>
      </c>
      <c r="U21" s="3"/>
      <c r="V21" s="2">
        <f>ROUND(SUM(Sheet1!V17:'Sheet1'!V20),5)</f>
        <v>0</v>
      </c>
      <c r="W21" s="3"/>
      <c r="X21" s="2">
        <f>ROUND(SUM(Sheet1!X17:'Sheet1'!X20),5)</f>
        <v>0</v>
      </c>
      <c r="Y21" s="3"/>
      <c r="Z21" s="2">
        <f>ROUND(SUM(Sheet1!Z17:'Sheet1'!Z20),5)</f>
        <v>0</v>
      </c>
      <c r="AA21" s="3"/>
      <c r="AB21" s="2">
        <f>ROUND(SUM(Sheet1!L21:'Sheet1'!Z21),5)</f>
        <v>1541.73</v>
      </c>
      <c r="AC21" s="3"/>
      <c r="AD21" s="2">
        <f>ROUND(Sheet1!J21+Sheet1!AB21,5)</f>
        <v>1588.48</v>
      </c>
    </row>
    <row r="22" spans="1:30" ht="30" customHeight="1" x14ac:dyDescent="0.25">
      <c r="A22" s="1"/>
      <c r="B22" s="1"/>
      <c r="C22" s="1"/>
      <c r="D22" s="1"/>
      <c r="E22" s="1" t="s">
        <v>32</v>
      </c>
      <c r="F22" s="1"/>
      <c r="G22" s="1"/>
      <c r="H22" s="2">
        <v>0</v>
      </c>
      <c r="I22" s="3"/>
      <c r="J22" s="2">
        <f>Sheet1!H22</f>
        <v>0</v>
      </c>
      <c r="K22" s="3"/>
      <c r="L22" s="2">
        <v>830</v>
      </c>
      <c r="M22" s="3"/>
      <c r="N22" s="2">
        <v>0</v>
      </c>
      <c r="O22" s="3"/>
      <c r="P22" s="2">
        <v>0</v>
      </c>
      <c r="Q22" s="3"/>
      <c r="R22" s="2">
        <v>0</v>
      </c>
      <c r="S22" s="3"/>
      <c r="T22" s="2">
        <v>0</v>
      </c>
      <c r="U22" s="3"/>
      <c r="V22" s="2">
        <v>0</v>
      </c>
      <c r="W22" s="3"/>
      <c r="X22" s="2">
        <v>0</v>
      </c>
      <c r="Y22" s="3"/>
      <c r="Z22" s="2">
        <v>0</v>
      </c>
      <c r="AA22" s="3"/>
      <c r="AB22" s="2">
        <f>ROUND(SUM(Sheet1!L22:'Sheet1'!Z22),5)</f>
        <v>830</v>
      </c>
      <c r="AC22" s="3"/>
      <c r="AD22" s="2">
        <f>ROUND(Sheet1!J22+Sheet1!AB22,5)</f>
        <v>830</v>
      </c>
    </row>
    <row r="23" spans="1:30" x14ac:dyDescent="0.25">
      <c r="A23" s="1"/>
      <c r="B23" s="1"/>
      <c r="C23" s="1"/>
      <c r="D23" s="1"/>
      <c r="E23" s="1" t="s">
        <v>33</v>
      </c>
      <c r="F23" s="1"/>
      <c r="G23" s="1"/>
      <c r="H23" s="2">
        <v>0</v>
      </c>
      <c r="I23" s="3"/>
      <c r="J23" s="2">
        <f>Sheet1!H23</f>
        <v>0</v>
      </c>
      <c r="K23" s="3"/>
      <c r="L23" s="2">
        <v>0</v>
      </c>
      <c r="M23" s="3"/>
      <c r="N23" s="2">
        <v>0</v>
      </c>
      <c r="O23" s="3"/>
      <c r="P23" s="2">
        <v>0</v>
      </c>
      <c r="Q23" s="3"/>
      <c r="R23" s="2">
        <v>0</v>
      </c>
      <c r="S23" s="3"/>
      <c r="T23" s="2">
        <v>0</v>
      </c>
      <c r="U23" s="3"/>
      <c r="V23" s="2">
        <v>0</v>
      </c>
      <c r="W23" s="3"/>
      <c r="X23" s="2">
        <v>0</v>
      </c>
      <c r="Y23" s="3"/>
      <c r="Z23" s="2">
        <v>150</v>
      </c>
      <c r="AA23" s="3"/>
      <c r="AB23" s="2">
        <f>ROUND(SUM(Sheet1!L23:'Sheet1'!Z23),5)</f>
        <v>150</v>
      </c>
      <c r="AC23" s="3"/>
      <c r="AD23" s="2">
        <f>ROUND(Sheet1!J23+Sheet1!AB23,5)</f>
        <v>150</v>
      </c>
    </row>
    <row r="24" spans="1:30" x14ac:dyDescent="0.25">
      <c r="A24" s="1"/>
      <c r="B24" s="1"/>
      <c r="C24" s="1"/>
      <c r="D24" s="1"/>
      <c r="E24" s="1" t="s">
        <v>34</v>
      </c>
      <c r="F24" s="1"/>
      <c r="G24" s="1"/>
      <c r="H24" s="2"/>
      <c r="I24" s="3"/>
      <c r="J24" s="2"/>
      <c r="K24" s="3"/>
      <c r="L24" s="2"/>
      <c r="M24" s="3"/>
      <c r="N24" s="2"/>
      <c r="O24" s="3"/>
      <c r="P24" s="2"/>
      <c r="Q24" s="3"/>
      <c r="R24" s="2"/>
      <c r="S24" s="3"/>
      <c r="T24" s="2"/>
      <c r="U24" s="3"/>
      <c r="V24" s="2"/>
      <c r="W24" s="3"/>
      <c r="X24" s="2"/>
      <c r="Y24" s="3"/>
      <c r="Z24" s="2"/>
      <c r="AA24" s="3"/>
      <c r="AB24" s="2"/>
      <c r="AC24" s="3"/>
      <c r="AD24" s="2"/>
    </row>
    <row r="25" spans="1:30" x14ac:dyDescent="0.25">
      <c r="A25" s="1"/>
      <c r="B25" s="1"/>
      <c r="C25" s="1"/>
      <c r="D25" s="1"/>
      <c r="E25" s="1"/>
      <c r="F25" s="1" t="s">
        <v>35</v>
      </c>
      <c r="G25" s="1"/>
      <c r="H25" s="2"/>
      <c r="I25" s="3"/>
      <c r="J25" s="2"/>
      <c r="K25" s="3"/>
      <c r="L25" s="2"/>
      <c r="M25" s="3"/>
      <c r="N25" s="2"/>
      <c r="O25" s="3"/>
      <c r="P25" s="2"/>
      <c r="Q25" s="3"/>
      <c r="R25" s="2"/>
      <c r="S25" s="3"/>
      <c r="T25" s="2"/>
      <c r="U25" s="3"/>
      <c r="V25" s="2"/>
      <c r="W25" s="3"/>
      <c r="X25" s="2"/>
      <c r="Y25" s="3"/>
      <c r="Z25" s="2"/>
      <c r="AA25" s="3"/>
      <c r="AB25" s="2"/>
      <c r="AC25" s="3"/>
      <c r="AD25" s="2"/>
    </row>
    <row r="26" spans="1:30" x14ac:dyDescent="0.25">
      <c r="A26" s="1"/>
      <c r="B26" s="1"/>
      <c r="C26" s="1"/>
      <c r="D26" s="1"/>
      <c r="E26" s="1"/>
      <c r="F26" s="1"/>
      <c r="G26" s="1" t="s">
        <v>36</v>
      </c>
      <c r="H26" s="2">
        <v>0</v>
      </c>
      <c r="I26" s="3"/>
      <c r="J26" s="2">
        <f>Sheet1!H26</f>
        <v>0</v>
      </c>
      <c r="K26" s="3"/>
      <c r="L26" s="2">
        <v>54.78</v>
      </c>
      <c r="M26" s="3"/>
      <c r="N26" s="2">
        <v>0</v>
      </c>
      <c r="O26" s="3"/>
      <c r="P26" s="2">
        <v>0</v>
      </c>
      <c r="Q26" s="3"/>
      <c r="R26" s="2">
        <v>0</v>
      </c>
      <c r="S26" s="3"/>
      <c r="T26" s="2">
        <v>0</v>
      </c>
      <c r="U26" s="3"/>
      <c r="V26" s="2">
        <v>0</v>
      </c>
      <c r="W26" s="3"/>
      <c r="X26" s="2">
        <v>0</v>
      </c>
      <c r="Y26" s="3"/>
      <c r="Z26" s="2">
        <v>0</v>
      </c>
      <c r="AA26" s="3"/>
      <c r="AB26" s="2">
        <f>ROUND(SUM(Sheet1!L26:'Sheet1'!Z26),5)</f>
        <v>54.78</v>
      </c>
      <c r="AC26" s="3"/>
      <c r="AD26" s="2">
        <f>ROUND(Sheet1!J26+Sheet1!AB26,5)</f>
        <v>54.78</v>
      </c>
    </row>
    <row r="27" spans="1:30" x14ac:dyDescent="0.25">
      <c r="A27" s="1"/>
      <c r="B27" s="1"/>
      <c r="C27" s="1"/>
      <c r="D27" s="1"/>
      <c r="E27" s="1"/>
      <c r="F27" s="1"/>
      <c r="G27" s="1" t="s">
        <v>37</v>
      </c>
      <c r="H27" s="2">
        <v>0</v>
      </c>
      <c r="I27" s="3"/>
      <c r="J27" s="2">
        <f>Sheet1!H27</f>
        <v>0</v>
      </c>
      <c r="K27" s="3"/>
      <c r="L27" s="2">
        <v>57.9</v>
      </c>
      <c r="M27" s="3"/>
      <c r="N27" s="2">
        <v>0</v>
      </c>
      <c r="O27" s="3"/>
      <c r="P27" s="2">
        <v>0</v>
      </c>
      <c r="Q27" s="3"/>
      <c r="R27" s="2">
        <v>0</v>
      </c>
      <c r="S27" s="3"/>
      <c r="T27" s="2">
        <v>0</v>
      </c>
      <c r="U27" s="3"/>
      <c r="V27" s="2">
        <v>0</v>
      </c>
      <c r="W27" s="3"/>
      <c r="X27" s="2">
        <v>0</v>
      </c>
      <c r="Y27" s="3"/>
      <c r="Z27" s="2">
        <v>0</v>
      </c>
      <c r="AA27" s="3"/>
      <c r="AB27" s="2">
        <f>ROUND(SUM(Sheet1!L27:'Sheet1'!Z27),5)</f>
        <v>57.9</v>
      </c>
      <c r="AC27" s="3"/>
      <c r="AD27" s="2">
        <f>ROUND(Sheet1!J27+Sheet1!AB27,5)</f>
        <v>57.9</v>
      </c>
    </row>
    <row r="28" spans="1:30" x14ac:dyDescent="0.25">
      <c r="A28" s="1"/>
      <c r="B28" s="1"/>
      <c r="C28" s="1"/>
      <c r="D28" s="1"/>
      <c r="E28" s="1"/>
      <c r="F28" s="1"/>
      <c r="G28" s="1" t="s">
        <v>38</v>
      </c>
      <c r="H28" s="2">
        <v>0</v>
      </c>
      <c r="I28" s="3"/>
      <c r="J28" s="2">
        <f>Sheet1!H28</f>
        <v>0</v>
      </c>
      <c r="K28" s="3"/>
      <c r="L28" s="2">
        <v>179</v>
      </c>
      <c r="M28" s="3"/>
      <c r="N28" s="2">
        <v>0</v>
      </c>
      <c r="O28" s="3"/>
      <c r="P28" s="2">
        <v>0</v>
      </c>
      <c r="Q28" s="3"/>
      <c r="R28" s="2">
        <v>0</v>
      </c>
      <c r="S28" s="3"/>
      <c r="T28" s="2">
        <v>0</v>
      </c>
      <c r="U28" s="3"/>
      <c r="V28" s="2">
        <v>0</v>
      </c>
      <c r="W28" s="3"/>
      <c r="X28" s="2">
        <v>0</v>
      </c>
      <c r="Y28" s="3"/>
      <c r="Z28" s="2">
        <v>0</v>
      </c>
      <c r="AA28" s="3"/>
      <c r="AB28" s="2">
        <f>ROUND(SUM(Sheet1!L28:'Sheet1'!Z28),5)</f>
        <v>179</v>
      </c>
      <c r="AC28" s="3"/>
      <c r="AD28" s="2">
        <f>ROUND(Sheet1!J28+Sheet1!AB28,5)</f>
        <v>179</v>
      </c>
    </row>
    <row r="29" spans="1:30" ht="15.75" thickBot="1" x14ac:dyDescent="0.3">
      <c r="A29" s="1"/>
      <c r="B29" s="1"/>
      <c r="C29" s="1"/>
      <c r="D29" s="1"/>
      <c r="E29" s="1"/>
      <c r="F29" s="1"/>
      <c r="G29" s="1" t="s">
        <v>39</v>
      </c>
      <c r="H29" s="5">
        <v>0</v>
      </c>
      <c r="I29" s="3"/>
      <c r="J29" s="5">
        <f>Sheet1!H29</f>
        <v>0</v>
      </c>
      <c r="K29" s="3"/>
      <c r="L29" s="5">
        <v>1782.98</v>
      </c>
      <c r="M29" s="3"/>
      <c r="N29" s="5">
        <v>0</v>
      </c>
      <c r="O29" s="3"/>
      <c r="P29" s="5">
        <v>0</v>
      </c>
      <c r="Q29" s="3"/>
      <c r="R29" s="5">
        <v>0</v>
      </c>
      <c r="S29" s="3"/>
      <c r="T29" s="5">
        <v>0</v>
      </c>
      <c r="U29" s="3"/>
      <c r="V29" s="5">
        <v>0</v>
      </c>
      <c r="W29" s="3"/>
      <c r="X29" s="5">
        <v>0</v>
      </c>
      <c r="Y29" s="3"/>
      <c r="Z29" s="5">
        <v>0</v>
      </c>
      <c r="AA29" s="3"/>
      <c r="AB29" s="5">
        <f>ROUND(SUM(Sheet1!L29:'Sheet1'!Z29),5)</f>
        <v>1782.98</v>
      </c>
      <c r="AC29" s="3"/>
      <c r="AD29" s="5">
        <f>ROUND(Sheet1!J29+Sheet1!AB29,5)</f>
        <v>1782.98</v>
      </c>
    </row>
    <row r="30" spans="1:30" ht="15.75" thickBot="1" x14ac:dyDescent="0.3">
      <c r="A30" s="1"/>
      <c r="B30" s="1"/>
      <c r="C30" s="1"/>
      <c r="D30" s="1"/>
      <c r="E30" s="1"/>
      <c r="F30" s="1" t="s">
        <v>40</v>
      </c>
      <c r="G30" s="1"/>
      <c r="H30" s="6">
        <f>ROUND(SUM(Sheet1!H25:'Sheet1'!H29),5)</f>
        <v>0</v>
      </c>
      <c r="I30" s="3"/>
      <c r="J30" s="6">
        <f>Sheet1!H30</f>
        <v>0</v>
      </c>
      <c r="K30" s="3"/>
      <c r="L30" s="6">
        <f>ROUND(SUM(Sheet1!L25:'Sheet1'!L29),5)</f>
        <v>2074.66</v>
      </c>
      <c r="M30" s="3"/>
      <c r="N30" s="6">
        <f>ROUND(SUM(Sheet1!N25:'Sheet1'!N29),5)</f>
        <v>0</v>
      </c>
      <c r="O30" s="3"/>
      <c r="P30" s="6">
        <f>ROUND(SUM(Sheet1!P25:'Sheet1'!P29),5)</f>
        <v>0</v>
      </c>
      <c r="Q30" s="3"/>
      <c r="R30" s="6">
        <f>ROUND(SUM(Sheet1!R25:'Sheet1'!R29),5)</f>
        <v>0</v>
      </c>
      <c r="S30" s="3"/>
      <c r="T30" s="6">
        <f>ROUND(SUM(Sheet1!T25:'Sheet1'!T29),5)</f>
        <v>0</v>
      </c>
      <c r="U30" s="3"/>
      <c r="V30" s="6">
        <f>ROUND(SUM(Sheet1!V25:'Sheet1'!V29),5)</f>
        <v>0</v>
      </c>
      <c r="W30" s="3"/>
      <c r="X30" s="6">
        <f>ROUND(SUM(Sheet1!X25:'Sheet1'!X29),5)</f>
        <v>0</v>
      </c>
      <c r="Y30" s="3"/>
      <c r="Z30" s="6">
        <f>ROUND(SUM(Sheet1!Z25:'Sheet1'!Z29),5)</f>
        <v>0</v>
      </c>
      <c r="AA30" s="3"/>
      <c r="AB30" s="6">
        <f>ROUND(SUM(Sheet1!L30:'Sheet1'!Z30),5)</f>
        <v>2074.66</v>
      </c>
      <c r="AC30" s="3"/>
      <c r="AD30" s="6">
        <f>ROUND(Sheet1!J30+Sheet1!AB30,5)</f>
        <v>2074.66</v>
      </c>
    </row>
    <row r="31" spans="1:30" ht="30" customHeight="1" x14ac:dyDescent="0.25">
      <c r="A31" s="1"/>
      <c r="B31" s="1"/>
      <c r="C31" s="1"/>
      <c r="D31" s="1"/>
      <c r="E31" s="1" t="s">
        <v>41</v>
      </c>
      <c r="F31" s="1"/>
      <c r="G31" s="1"/>
      <c r="H31" s="2">
        <f>ROUND(Sheet1!H24+Sheet1!H30,5)</f>
        <v>0</v>
      </c>
      <c r="I31" s="3"/>
      <c r="J31" s="2">
        <f>Sheet1!H31</f>
        <v>0</v>
      </c>
      <c r="K31" s="3"/>
      <c r="L31" s="2">
        <f>ROUND(Sheet1!L24+Sheet1!L30,5)</f>
        <v>2074.66</v>
      </c>
      <c r="M31" s="3"/>
      <c r="N31" s="2">
        <f>ROUND(Sheet1!N24+Sheet1!N30,5)</f>
        <v>0</v>
      </c>
      <c r="O31" s="3"/>
      <c r="P31" s="2">
        <f>ROUND(Sheet1!P24+Sheet1!P30,5)</f>
        <v>0</v>
      </c>
      <c r="Q31" s="3"/>
      <c r="R31" s="2">
        <f>ROUND(Sheet1!R24+Sheet1!R30,5)</f>
        <v>0</v>
      </c>
      <c r="S31" s="3"/>
      <c r="T31" s="2">
        <f>ROUND(Sheet1!T24+Sheet1!T30,5)</f>
        <v>0</v>
      </c>
      <c r="U31" s="3"/>
      <c r="V31" s="2">
        <f>ROUND(Sheet1!V24+Sheet1!V30,5)</f>
        <v>0</v>
      </c>
      <c r="W31" s="3"/>
      <c r="X31" s="2">
        <f>ROUND(Sheet1!X24+Sheet1!X30,5)</f>
        <v>0</v>
      </c>
      <c r="Y31" s="3"/>
      <c r="Z31" s="2">
        <f>ROUND(Sheet1!Z24+Sheet1!Z30,5)</f>
        <v>0</v>
      </c>
      <c r="AA31" s="3"/>
      <c r="AB31" s="2">
        <f>ROUND(SUM(Sheet1!L31:'Sheet1'!Z31),5)</f>
        <v>2074.66</v>
      </c>
      <c r="AC31" s="3"/>
      <c r="AD31" s="2">
        <f>ROUND(Sheet1!J31+Sheet1!AB31,5)</f>
        <v>2074.66</v>
      </c>
    </row>
    <row r="32" spans="1:30" ht="30" customHeight="1" x14ac:dyDescent="0.25">
      <c r="A32" s="1"/>
      <c r="B32" s="1"/>
      <c r="C32" s="1"/>
      <c r="D32" s="1"/>
      <c r="E32" s="1" t="s">
        <v>42</v>
      </c>
      <c r="F32" s="1"/>
      <c r="G32" s="1"/>
      <c r="H32" s="2">
        <v>0</v>
      </c>
      <c r="I32" s="3"/>
      <c r="J32" s="2">
        <f>Sheet1!H32</f>
        <v>0</v>
      </c>
      <c r="K32" s="3"/>
      <c r="L32" s="2">
        <v>246.13</v>
      </c>
      <c r="M32" s="3"/>
      <c r="N32" s="2">
        <v>0</v>
      </c>
      <c r="O32" s="3"/>
      <c r="P32" s="2">
        <v>0</v>
      </c>
      <c r="Q32" s="3"/>
      <c r="R32" s="2">
        <v>0</v>
      </c>
      <c r="S32" s="3"/>
      <c r="T32" s="2">
        <v>0</v>
      </c>
      <c r="U32" s="3"/>
      <c r="V32" s="2">
        <v>0</v>
      </c>
      <c r="W32" s="3"/>
      <c r="X32" s="2">
        <v>0</v>
      </c>
      <c r="Y32" s="3"/>
      <c r="Z32" s="2">
        <v>0</v>
      </c>
      <c r="AA32" s="3"/>
      <c r="AB32" s="2">
        <f>ROUND(SUM(Sheet1!L32:'Sheet1'!Z32),5)</f>
        <v>246.13</v>
      </c>
      <c r="AC32" s="3"/>
      <c r="AD32" s="2">
        <f>ROUND(Sheet1!J32+Sheet1!AB32,5)</f>
        <v>246.13</v>
      </c>
    </row>
    <row r="33" spans="1:30" x14ac:dyDescent="0.25">
      <c r="A33" s="1"/>
      <c r="B33" s="1"/>
      <c r="C33" s="1"/>
      <c r="D33" s="1"/>
      <c r="E33" s="1" t="s">
        <v>43</v>
      </c>
      <c r="F33" s="1"/>
      <c r="G33" s="1"/>
      <c r="H33" s="2"/>
      <c r="I33" s="3"/>
      <c r="J33" s="2"/>
      <c r="K33" s="3"/>
      <c r="L33" s="2"/>
      <c r="M33" s="3"/>
      <c r="N33" s="2"/>
      <c r="O33" s="3"/>
      <c r="P33" s="2"/>
      <c r="Q33" s="3"/>
      <c r="R33" s="2"/>
      <c r="S33" s="3"/>
      <c r="T33" s="2"/>
      <c r="U33" s="3"/>
      <c r="V33" s="2"/>
      <c r="W33" s="3"/>
      <c r="X33" s="2"/>
      <c r="Y33" s="3"/>
      <c r="Z33" s="2"/>
      <c r="AA33" s="3"/>
      <c r="AB33" s="2"/>
      <c r="AC33" s="3"/>
      <c r="AD33" s="2"/>
    </row>
    <row r="34" spans="1:30" x14ac:dyDescent="0.25">
      <c r="A34" s="1"/>
      <c r="B34" s="1"/>
      <c r="C34" s="1"/>
      <c r="D34" s="1"/>
      <c r="E34" s="1"/>
      <c r="F34" s="1" t="s">
        <v>44</v>
      </c>
      <c r="G34" s="1"/>
      <c r="H34" s="2">
        <v>0</v>
      </c>
      <c r="I34" s="3"/>
      <c r="J34" s="2">
        <f>Sheet1!H34</f>
        <v>0</v>
      </c>
      <c r="K34" s="3"/>
      <c r="L34" s="2">
        <v>0</v>
      </c>
      <c r="M34" s="3"/>
      <c r="N34" s="2">
        <v>1981.88</v>
      </c>
      <c r="O34" s="3"/>
      <c r="P34" s="2">
        <v>1457.5</v>
      </c>
      <c r="Q34" s="3"/>
      <c r="R34" s="2">
        <v>2046.07</v>
      </c>
      <c r="S34" s="3"/>
      <c r="T34" s="2">
        <v>1649.69</v>
      </c>
      <c r="U34" s="3"/>
      <c r="V34" s="2">
        <v>0</v>
      </c>
      <c r="W34" s="3"/>
      <c r="X34" s="2">
        <v>696.26</v>
      </c>
      <c r="Y34" s="3"/>
      <c r="Z34" s="2">
        <v>5524.16</v>
      </c>
      <c r="AA34" s="3"/>
      <c r="AB34" s="2">
        <f>ROUND(SUM(Sheet1!L34:'Sheet1'!Z34),5)</f>
        <v>13355.56</v>
      </c>
      <c r="AC34" s="3"/>
      <c r="AD34" s="2">
        <f>ROUND(Sheet1!J34+Sheet1!AB34,5)</f>
        <v>13355.56</v>
      </c>
    </row>
    <row r="35" spans="1:30" x14ac:dyDescent="0.25">
      <c r="A35" s="1"/>
      <c r="B35" s="1"/>
      <c r="C35" s="1"/>
      <c r="D35" s="1"/>
      <c r="E35" s="1"/>
      <c r="F35" s="1" t="s">
        <v>45</v>
      </c>
      <c r="G35" s="1"/>
      <c r="H35" s="2">
        <v>0</v>
      </c>
      <c r="I35" s="3"/>
      <c r="J35" s="2">
        <f>Sheet1!H35</f>
        <v>0</v>
      </c>
      <c r="K35" s="3"/>
      <c r="L35" s="2">
        <v>0</v>
      </c>
      <c r="M35" s="3"/>
      <c r="N35" s="2">
        <v>1328.51</v>
      </c>
      <c r="O35" s="3"/>
      <c r="P35" s="2">
        <v>4304.9399999999996</v>
      </c>
      <c r="Q35" s="3"/>
      <c r="R35" s="2">
        <v>0</v>
      </c>
      <c r="S35" s="3"/>
      <c r="T35" s="2">
        <v>4284.5</v>
      </c>
      <c r="U35" s="3"/>
      <c r="V35" s="2">
        <v>0</v>
      </c>
      <c r="W35" s="3"/>
      <c r="X35" s="2">
        <v>4852.93</v>
      </c>
      <c r="Y35" s="3"/>
      <c r="Z35" s="2">
        <v>2798.5</v>
      </c>
      <c r="AA35" s="3"/>
      <c r="AB35" s="2">
        <f>ROUND(SUM(Sheet1!L35:'Sheet1'!Z35),5)</f>
        <v>17569.38</v>
      </c>
      <c r="AC35" s="3"/>
      <c r="AD35" s="2">
        <f>ROUND(Sheet1!J35+Sheet1!AB35,5)</f>
        <v>17569.38</v>
      </c>
    </row>
    <row r="36" spans="1:30" x14ac:dyDescent="0.25">
      <c r="A36" s="1"/>
      <c r="B36" s="1"/>
      <c r="C36" s="1"/>
      <c r="D36" s="1"/>
      <c r="E36" s="1"/>
      <c r="F36" s="1" t="s">
        <v>46</v>
      </c>
      <c r="G36" s="1"/>
      <c r="H36" s="2"/>
      <c r="I36" s="3"/>
      <c r="J36" s="2"/>
      <c r="K36" s="3"/>
      <c r="L36" s="2"/>
      <c r="M36" s="3"/>
      <c r="N36" s="2"/>
      <c r="O36" s="3"/>
      <c r="P36" s="2"/>
      <c r="Q36" s="3"/>
      <c r="R36" s="2"/>
      <c r="S36" s="3"/>
      <c r="T36" s="2"/>
      <c r="U36" s="3"/>
      <c r="V36" s="2"/>
      <c r="W36" s="3"/>
      <c r="X36" s="2"/>
      <c r="Y36" s="3"/>
      <c r="Z36" s="2"/>
      <c r="AA36" s="3"/>
      <c r="AB36" s="2"/>
      <c r="AC36" s="3"/>
      <c r="AD36" s="2"/>
    </row>
    <row r="37" spans="1:30" x14ac:dyDescent="0.25">
      <c r="A37" s="1"/>
      <c r="B37" s="1"/>
      <c r="C37" s="1"/>
      <c r="D37" s="1"/>
      <c r="E37" s="1"/>
      <c r="F37" s="1"/>
      <c r="G37" s="1" t="s">
        <v>47</v>
      </c>
      <c r="H37" s="2">
        <v>0</v>
      </c>
      <c r="I37" s="3"/>
      <c r="J37" s="2">
        <f>Sheet1!H37</f>
        <v>0</v>
      </c>
      <c r="K37" s="3"/>
      <c r="L37" s="2">
        <v>0</v>
      </c>
      <c r="M37" s="3"/>
      <c r="N37" s="2">
        <v>260.91000000000003</v>
      </c>
      <c r="O37" s="3"/>
      <c r="P37" s="2">
        <v>365.8</v>
      </c>
      <c r="Q37" s="3"/>
      <c r="R37" s="2">
        <v>26.5</v>
      </c>
      <c r="S37" s="3"/>
      <c r="T37" s="2">
        <v>117.17</v>
      </c>
      <c r="U37" s="3"/>
      <c r="V37" s="2">
        <v>25.2</v>
      </c>
      <c r="W37" s="3"/>
      <c r="X37" s="2">
        <v>391.01</v>
      </c>
      <c r="Y37" s="3"/>
      <c r="Z37" s="2">
        <v>749.98</v>
      </c>
      <c r="AA37" s="3"/>
      <c r="AB37" s="2">
        <f>ROUND(SUM(Sheet1!L37:'Sheet1'!Z37),5)</f>
        <v>1936.57</v>
      </c>
      <c r="AC37" s="3"/>
      <c r="AD37" s="2">
        <f>ROUND(Sheet1!J37+Sheet1!AB37,5)</f>
        <v>1936.57</v>
      </c>
    </row>
    <row r="38" spans="1:30" x14ac:dyDescent="0.25">
      <c r="A38" s="1"/>
      <c r="B38" s="1"/>
      <c r="C38" s="1"/>
      <c r="D38" s="1"/>
      <c r="E38" s="1"/>
      <c r="F38" s="1"/>
      <c r="G38" s="1" t="s">
        <v>48</v>
      </c>
      <c r="H38" s="2">
        <v>0</v>
      </c>
      <c r="I38" s="3"/>
      <c r="J38" s="2">
        <f>Sheet1!H38</f>
        <v>0</v>
      </c>
      <c r="K38" s="3"/>
      <c r="L38" s="2">
        <v>67.400000000000006</v>
      </c>
      <c r="M38" s="3"/>
      <c r="N38" s="2">
        <v>35.64</v>
      </c>
      <c r="O38" s="3"/>
      <c r="P38" s="2">
        <v>0</v>
      </c>
      <c r="Q38" s="3"/>
      <c r="R38" s="2">
        <v>80</v>
      </c>
      <c r="S38" s="3"/>
      <c r="T38" s="2">
        <v>28.61</v>
      </c>
      <c r="U38" s="3"/>
      <c r="V38" s="2">
        <v>0</v>
      </c>
      <c r="W38" s="3"/>
      <c r="X38" s="2">
        <v>410.69</v>
      </c>
      <c r="Y38" s="3"/>
      <c r="Z38" s="2">
        <v>67.8</v>
      </c>
      <c r="AA38" s="3"/>
      <c r="AB38" s="2">
        <f>ROUND(SUM(Sheet1!L38:'Sheet1'!Z38),5)</f>
        <v>690.14</v>
      </c>
      <c r="AC38" s="3"/>
      <c r="AD38" s="2">
        <f>ROUND(Sheet1!J38+Sheet1!AB38,5)</f>
        <v>690.14</v>
      </c>
    </row>
    <row r="39" spans="1:30" ht="15.75" thickBot="1" x14ac:dyDescent="0.3">
      <c r="A39" s="1"/>
      <c r="B39" s="1"/>
      <c r="C39" s="1"/>
      <c r="D39" s="1"/>
      <c r="E39" s="1"/>
      <c r="F39" s="1"/>
      <c r="G39" s="1" t="s">
        <v>49</v>
      </c>
      <c r="H39" s="4">
        <v>0</v>
      </c>
      <c r="I39" s="3"/>
      <c r="J39" s="4">
        <f>Sheet1!H39</f>
        <v>0</v>
      </c>
      <c r="K39" s="3"/>
      <c r="L39" s="4">
        <v>0</v>
      </c>
      <c r="M39" s="3"/>
      <c r="N39" s="4">
        <v>0</v>
      </c>
      <c r="O39" s="3"/>
      <c r="P39" s="4">
        <v>0</v>
      </c>
      <c r="Q39" s="3"/>
      <c r="R39" s="4">
        <v>0</v>
      </c>
      <c r="S39" s="3"/>
      <c r="T39" s="4">
        <v>0</v>
      </c>
      <c r="U39" s="3"/>
      <c r="V39" s="4">
        <v>71</v>
      </c>
      <c r="W39" s="3"/>
      <c r="X39" s="4">
        <v>0</v>
      </c>
      <c r="Y39" s="3"/>
      <c r="Z39" s="4">
        <v>0</v>
      </c>
      <c r="AA39" s="3"/>
      <c r="AB39" s="4">
        <f>ROUND(SUM(Sheet1!L39:'Sheet1'!Z39),5)</f>
        <v>71</v>
      </c>
      <c r="AC39" s="3"/>
      <c r="AD39" s="4">
        <f>ROUND(Sheet1!J39+Sheet1!AB39,5)</f>
        <v>71</v>
      </c>
    </row>
    <row r="40" spans="1:30" x14ac:dyDescent="0.25">
      <c r="A40" s="1"/>
      <c r="B40" s="1"/>
      <c r="C40" s="1"/>
      <c r="D40" s="1"/>
      <c r="E40" s="1"/>
      <c r="F40" s="1" t="s">
        <v>50</v>
      </c>
      <c r="G40" s="1"/>
      <c r="H40" s="2">
        <f>ROUND(SUM(Sheet1!H36:'Sheet1'!H39),5)</f>
        <v>0</v>
      </c>
      <c r="I40" s="3"/>
      <c r="J40" s="2">
        <f>Sheet1!H40</f>
        <v>0</v>
      </c>
      <c r="K40" s="3"/>
      <c r="L40" s="2">
        <f>ROUND(SUM(Sheet1!L36:'Sheet1'!L39),5)</f>
        <v>67.400000000000006</v>
      </c>
      <c r="M40" s="3"/>
      <c r="N40" s="2">
        <f>ROUND(SUM(Sheet1!N36:'Sheet1'!N39),5)</f>
        <v>296.55</v>
      </c>
      <c r="O40" s="3"/>
      <c r="P40" s="2">
        <f>ROUND(SUM(Sheet1!P36:'Sheet1'!P39),5)</f>
        <v>365.8</v>
      </c>
      <c r="Q40" s="3"/>
      <c r="R40" s="2">
        <f>ROUND(SUM(Sheet1!R36:'Sheet1'!R39),5)</f>
        <v>106.5</v>
      </c>
      <c r="S40" s="3"/>
      <c r="T40" s="2">
        <f>ROUND(SUM(Sheet1!T36:'Sheet1'!T39),5)</f>
        <v>145.78</v>
      </c>
      <c r="U40" s="3"/>
      <c r="V40" s="2">
        <f>ROUND(SUM(Sheet1!V36:'Sheet1'!V39),5)</f>
        <v>96.2</v>
      </c>
      <c r="W40" s="3"/>
      <c r="X40" s="2">
        <f>ROUND(SUM(Sheet1!X36:'Sheet1'!X39),5)</f>
        <v>801.7</v>
      </c>
      <c r="Y40" s="3"/>
      <c r="Z40" s="2">
        <f>ROUND(SUM(Sheet1!Z36:'Sheet1'!Z39),5)</f>
        <v>817.78</v>
      </c>
      <c r="AA40" s="3"/>
      <c r="AB40" s="2">
        <f>ROUND(SUM(Sheet1!L40:'Sheet1'!Z40),5)</f>
        <v>2697.71</v>
      </c>
      <c r="AC40" s="3"/>
      <c r="AD40" s="2">
        <f>ROUND(Sheet1!J40+Sheet1!AB40,5)</f>
        <v>2697.71</v>
      </c>
    </row>
    <row r="41" spans="1:30" ht="30" customHeight="1" thickBot="1" x14ac:dyDescent="0.3">
      <c r="A41" s="1"/>
      <c r="B41" s="1"/>
      <c r="C41" s="1"/>
      <c r="D41" s="1"/>
      <c r="E41" s="1"/>
      <c r="F41" s="1" t="s">
        <v>51</v>
      </c>
      <c r="G41" s="1"/>
      <c r="H41" s="4">
        <v>0</v>
      </c>
      <c r="I41" s="3"/>
      <c r="J41" s="4">
        <f>Sheet1!H41</f>
        <v>0</v>
      </c>
      <c r="K41" s="3"/>
      <c r="L41" s="4">
        <v>0</v>
      </c>
      <c r="M41" s="3"/>
      <c r="N41" s="4">
        <v>0</v>
      </c>
      <c r="O41" s="3"/>
      <c r="P41" s="4">
        <v>0</v>
      </c>
      <c r="Q41" s="3"/>
      <c r="R41" s="4">
        <v>325</v>
      </c>
      <c r="S41" s="3"/>
      <c r="T41" s="4">
        <v>750</v>
      </c>
      <c r="U41" s="3"/>
      <c r="V41" s="4">
        <v>0</v>
      </c>
      <c r="W41" s="3"/>
      <c r="X41" s="4">
        <v>329</v>
      </c>
      <c r="Y41" s="3"/>
      <c r="Z41" s="4">
        <v>398.46</v>
      </c>
      <c r="AA41" s="3"/>
      <c r="AB41" s="4">
        <f>ROUND(SUM(Sheet1!L41:'Sheet1'!Z41),5)</f>
        <v>1802.46</v>
      </c>
      <c r="AC41" s="3"/>
      <c r="AD41" s="4">
        <f>ROUND(Sheet1!J41+Sheet1!AB41,5)</f>
        <v>1802.46</v>
      </c>
    </row>
    <row r="42" spans="1:30" x14ac:dyDescent="0.25">
      <c r="A42" s="1"/>
      <c r="B42" s="1"/>
      <c r="C42" s="1"/>
      <c r="D42" s="1"/>
      <c r="E42" s="1" t="s">
        <v>52</v>
      </c>
      <c r="F42" s="1"/>
      <c r="G42" s="1"/>
      <c r="H42" s="2">
        <f>ROUND(SUM(Sheet1!H33:'Sheet1'!H35)+SUM(Sheet1!H40:'Sheet1'!H41),5)</f>
        <v>0</v>
      </c>
      <c r="I42" s="3"/>
      <c r="J42" s="2">
        <f>Sheet1!H42</f>
        <v>0</v>
      </c>
      <c r="K42" s="3"/>
      <c r="L42" s="2">
        <f>ROUND(SUM(Sheet1!L33:'Sheet1'!L35)+SUM(Sheet1!L40:'Sheet1'!L41),5)</f>
        <v>67.400000000000006</v>
      </c>
      <c r="M42" s="3"/>
      <c r="N42" s="2">
        <f>ROUND(SUM(Sheet1!N33:'Sheet1'!N35)+SUM(Sheet1!N40:'Sheet1'!N41),5)</f>
        <v>3606.94</v>
      </c>
      <c r="O42" s="3"/>
      <c r="P42" s="2">
        <f>ROUND(SUM(Sheet1!P33:'Sheet1'!P35)+SUM(Sheet1!P40:'Sheet1'!P41),5)</f>
        <v>6128.24</v>
      </c>
      <c r="Q42" s="3"/>
      <c r="R42" s="2">
        <f>ROUND(SUM(Sheet1!R33:'Sheet1'!R35)+SUM(Sheet1!R40:'Sheet1'!R41),5)</f>
        <v>2477.5700000000002</v>
      </c>
      <c r="S42" s="3"/>
      <c r="T42" s="2">
        <f>ROUND(SUM(Sheet1!T33:'Sheet1'!T35)+SUM(Sheet1!T40:'Sheet1'!T41),5)</f>
        <v>6829.97</v>
      </c>
      <c r="U42" s="3"/>
      <c r="V42" s="2">
        <f>ROUND(SUM(Sheet1!V33:'Sheet1'!V35)+SUM(Sheet1!V40:'Sheet1'!V41),5)</f>
        <v>96.2</v>
      </c>
      <c r="W42" s="3"/>
      <c r="X42" s="2">
        <f>ROUND(SUM(Sheet1!X33:'Sheet1'!X35)+SUM(Sheet1!X40:'Sheet1'!X41),5)</f>
        <v>6679.89</v>
      </c>
      <c r="Y42" s="3"/>
      <c r="Z42" s="2">
        <f>ROUND(SUM(Sheet1!Z33:'Sheet1'!Z35)+SUM(Sheet1!Z40:'Sheet1'!Z41),5)</f>
        <v>9538.9</v>
      </c>
      <c r="AA42" s="3"/>
      <c r="AB42" s="2">
        <f>ROUND(SUM(Sheet1!L42:'Sheet1'!Z42),5)</f>
        <v>35425.11</v>
      </c>
      <c r="AC42" s="3"/>
      <c r="AD42" s="2">
        <f>ROUND(Sheet1!J42+Sheet1!AB42,5)</f>
        <v>35425.11</v>
      </c>
    </row>
    <row r="43" spans="1:30" ht="30" customHeight="1" x14ac:dyDescent="0.25">
      <c r="A43" s="1"/>
      <c r="B43" s="1"/>
      <c r="C43" s="1"/>
      <c r="D43" s="1"/>
      <c r="E43" s="1" t="s">
        <v>53</v>
      </c>
      <c r="F43" s="1"/>
      <c r="G43" s="1"/>
      <c r="H43" s="2"/>
      <c r="I43" s="3"/>
      <c r="J43" s="2"/>
      <c r="K43" s="3"/>
      <c r="L43" s="2"/>
      <c r="M43" s="3"/>
      <c r="N43" s="2"/>
      <c r="O43" s="3"/>
      <c r="P43" s="2"/>
      <c r="Q43" s="3"/>
      <c r="R43" s="2"/>
      <c r="S43" s="3"/>
      <c r="T43" s="2"/>
      <c r="U43" s="3"/>
      <c r="V43" s="2"/>
      <c r="W43" s="3"/>
      <c r="X43" s="2"/>
      <c r="Y43" s="3"/>
      <c r="Z43" s="2"/>
      <c r="AA43" s="3"/>
      <c r="AB43" s="2"/>
      <c r="AC43" s="3"/>
      <c r="AD43" s="2"/>
    </row>
    <row r="44" spans="1:30" x14ac:dyDescent="0.25">
      <c r="A44" s="1"/>
      <c r="B44" s="1"/>
      <c r="C44" s="1"/>
      <c r="D44" s="1"/>
      <c r="E44" s="1"/>
      <c r="F44" s="1" t="s">
        <v>54</v>
      </c>
      <c r="G44" s="1"/>
      <c r="H44" s="2">
        <v>0</v>
      </c>
      <c r="I44" s="3"/>
      <c r="J44" s="2">
        <f>Sheet1!H44</f>
        <v>0</v>
      </c>
      <c r="K44" s="3"/>
      <c r="L44" s="2">
        <v>245</v>
      </c>
      <c r="M44" s="3"/>
      <c r="N44" s="2">
        <v>0</v>
      </c>
      <c r="O44" s="3"/>
      <c r="P44" s="2">
        <v>0</v>
      </c>
      <c r="Q44" s="3"/>
      <c r="R44" s="2">
        <v>0</v>
      </c>
      <c r="S44" s="3"/>
      <c r="T44" s="2">
        <v>0</v>
      </c>
      <c r="U44" s="3"/>
      <c r="V44" s="2">
        <v>0</v>
      </c>
      <c r="W44" s="3"/>
      <c r="X44" s="2">
        <v>0</v>
      </c>
      <c r="Y44" s="3"/>
      <c r="Z44" s="2">
        <v>0</v>
      </c>
      <c r="AA44" s="3"/>
      <c r="AB44" s="2">
        <f>ROUND(SUM(Sheet1!L44:'Sheet1'!Z44),5)</f>
        <v>245</v>
      </c>
      <c r="AC44" s="3"/>
      <c r="AD44" s="2">
        <f>ROUND(Sheet1!J44+Sheet1!AB44,5)</f>
        <v>245</v>
      </c>
    </row>
    <row r="45" spans="1:30" x14ac:dyDescent="0.25">
      <c r="A45" s="1"/>
      <c r="B45" s="1"/>
      <c r="C45" s="1"/>
      <c r="D45" s="1"/>
      <c r="E45" s="1"/>
      <c r="F45" s="1" t="s">
        <v>55</v>
      </c>
      <c r="G45" s="1"/>
      <c r="H45" s="2">
        <v>195.5</v>
      </c>
      <c r="I45" s="3"/>
      <c r="J45" s="2">
        <f>Sheet1!H45</f>
        <v>195.5</v>
      </c>
      <c r="K45" s="3"/>
      <c r="L45" s="2">
        <v>512.5</v>
      </c>
      <c r="M45" s="3"/>
      <c r="N45" s="2">
        <v>0</v>
      </c>
      <c r="O45" s="3"/>
      <c r="P45" s="2">
        <v>0</v>
      </c>
      <c r="Q45" s="3"/>
      <c r="R45" s="2">
        <v>0</v>
      </c>
      <c r="S45" s="3"/>
      <c r="T45" s="2">
        <v>0</v>
      </c>
      <c r="U45" s="3"/>
      <c r="V45" s="2">
        <v>0</v>
      </c>
      <c r="W45" s="3"/>
      <c r="X45" s="2">
        <v>0</v>
      </c>
      <c r="Y45" s="3"/>
      <c r="Z45" s="2">
        <v>0</v>
      </c>
      <c r="AA45" s="3"/>
      <c r="AB45" s="2">
        <f>ROUND(SUM(Sheet1!L45:'Sheet1'!Z45),5)</f>
        <v>512.5</v>
      </c>
      <c r="AC45" s="3"/>
      <c r="AD45" s="2">
        <f>ROUND(Sheet1!J45+Sheet1!AB45,5)</f>
        <v>708</v>
      </c>
    </row>
    <row r="46" spans="1:30" x14ac:dyDescent="0.25">
      <c r="A46" s="1"/>
      <c r="B46" s="1"/>
      <c r="C46" s="1"/>
      <c r="D46" s="1"/>
      <c r="E46" s="1"/>
      <c r="F46" s="1" t="s">
        <v>56</v>
      </c>
      <c r="G46" s="1"/>
      <c r="H46" s="2">
        <v>26.95</v>
      </c>
      <c r="I46" s="3"/>
      <c r="J46" s="2">
        <f>Sheet1!H46</f>
        <v>26.95</v>
      </c>
      <c r="K46" s="3"/>
      <c r="L46" s="2">
        <v>2037.74</v>
      </c>
      <c r="M46" s="3"/>
      <c r="N46" s="2">
        <v>0</v>
      </c>
      <c r="O46" s="3"/>
      <c r="P46" s="2">
        <v>0</v>
      </c>
      <c r="Q46" s="3"/>
      <c r="R46" s="2">
        <v>0</v>
      </c>
      <c r="S46" s="3"/>
      <c r="T46" s="2">
        <v>0</v>
      </c>
      <c r="U46" s="3"/>
      <c r="V46" s="2">
        <v>0</v>
      </c>
      <c r="W46" s="3"/>
      <c r="X46" s="2">
        <v>0</v>
      </c>
      <c r="Y46" s="3"/>
      <c r="Z46" s="2">
        <v>0</v>
      </c>
      <c r="AA46" s="3"/>
      <c r="AB46" s="2">
        <f>ROUND(SUM(Sheet1!L46:'Sheet1'!Z46),5)</f>
        <v>2037.74</v>
      </c>
      <c r="AC46" s="3"/>
      <c r="AD46" s="2">
        <f>ROUND(Sheet1!J46+Sheet1!AB46,5)</f>
        <v>2064.69</v>
      </c>
    </row>
    <row r="47" spans="1:30" ht="15.75" thickBot="1" x14ac:dyDescent="0.3">
      <c r="A47" s="1"/>
      <c r="B47" s="1"/>
      <c r="C47" s="1"/>
      <c r="D47" s="1"/>
      <c r="E47" s="1"/>
      <c r="F47" s="1" t="s">
        <v>57</v>
      </c>
      <c r="G47" s="1"/>
      <c r="H47" s="4">
        <v>0</v>
      </c>
      <c r="I47" s="3"/>
      <c r="J47" s="4">
        <f>Sheet1!H47</f>
        <v>0</v>
      </c>
      <c r="K47" s="3"/>
      <c r="L47" s="4">
        <v>4359.04</v>
      </c>
      <c r="M47" s="3"/>
      <c r="N47" s="4">
        <v>0</v>
      </c>
      <c r="O47" s="3"/>
      <c r="P47" s="4">
        <v>0</v>
      </c>
      <c r="Q47" s="3"/>
      <c r="R47" s="4">
        <v>0</v>
      </c>
      <c r="S47" s="3"/>
      <c r="T47" s="4">
        <v>0</v>
      </c>
      <c r="U47" s="3"/>
      <c r="V47" s="4">
        <v>0</v>
      </c>
      <c r="W47" s="3"/>
      <c r="X47" s="4">
        <v>0</v>
      </c>
      <c r="Y47" s="3"/>
      <c r="Z47" s="4">
        <v>0</v>
      </c>
      <c r="AA47" s="3"/>
      <c r="AB47" s="4">
        <f>ROUND(SUM(Sheet1!L47:'Sheet1'!Z47),5)</f>
        <v>4359.04</v>
      </c>
      <c r="AC47" s="3"/>
      <c r="AD47" s="4">
        <f>ROUND(Sheet1!J47+Sheet1!AB47,5)</f>
        <v>4359.04</v>
      </c>
    </row>
    <row r="48" spans="1:30" x14ac:dyDescent="0.25">
      <c r="A48" s="1"/>
      <c r="B48" s="1"/>
      <c r="C48" s="1"/>
      <c r="D48" s="1"/>
      <c r="E48" s="1" t="s">
        <v>58</v>
      </c>
      <c r="F48" s="1"/>
      <c r="G48" s="1"/>
      <c r="H48" s="2">
        <f>ROUND(SUM(Sheet1!H43:'Sheet1'!H47),5)</f>
        <v>222.45</v>
      </c>
      <c r="I48" s="3"/>
      <c r="J48" s="2">
        <f>Sheet1!H48</f>
        <v>222.45</v>
      </c>
      <c r="K48" s="3"/>
      <c r="L48" s="2">
        <f>ROUND(SUM(Sheet1!L43:'Sheet1'!L47),5)</f>
        <v>7154.28</v>
      </c>
      <c r="M48" s="3"/>
      <c r="N48" s="2">
        <f>ROUND(SUM(Sheet1!N43:'Sheet1'!N47),5)</f>
        <v>0</v>
      </c>
      <c r="O48" s="3"/>
      <c r="P48" s="2">
        <f>ROUND(SUM(Sheet1!P43:'Sheet1'!P47),5)</f>
        <v>0</v>
      </c>
      <c r="Q48" s="3"/>
      <c r="R48" s="2">
        <f>ROUND(SUM(Sheet1!R43:'Sheet1'!R47),5)</f>
        <v>0</v>
      </c>
      <c r="S48" s="3"/>
      <c r="T48" s="2">
        <f>ROUND(SUM(Sheet1!T43:'Sheet1'!T47),5)</f>
        <v>0</v>
      </c>
      <c r="U48" s="3"/>
      <c r="V48" s="2">
        <f>ROUND(SUM(Sheet1!V43:'Sheet1'!V47),5)</f>
        <v>0</v>
      </c>
      <c r="W48" s="3"/>
      <c r="X48" s="2">
        <f>ROUND(SUM(Sheet1!X43:'Sheet1'!X47),5)</f>
        <v>0</v>
      </c>
      <c r="Y48" s="3"/>
      <c r="Z48" s="2">
        <f>ROUND(SUM(Sheet1!Z43:'Sheet1'!Z47),5)</f>
        <v>0</v>
      </c>
      <c r="AA48" s="3"/>
      <c r="AB48" s="2">
        <f>ROUND(SUM(Sheet1!L48:'Sheet1'!Z48),5)</f>
        <v>7154.28</v>
      </c>
      <c r="AC48" s="3"/>
      <c r="AD48" s="2">
        <f>ROUND(Sheet1!J48+Sheet1!AB48,5)</f>
        <v>7376.73</v>
      </c>
    </row>
    <row r="49" spans="1:30" ht="30" customHeight="1" x14ac:dyDescent="0.25">
      <c r="A49" s="1"/>
      <c r="B49" s="1"/>
      <c r="C49" s="1"/>
      <c r="D49" s="1"/>
      <c r="E49" s="1" t="s">
        <v>59</v>
      </c>
      <c r="F49" s="1"/>
      <c r="G49" s="1"/>
      <c r="H49" s="2">
        <v>0</v>
      </c>
      <c r="I49" s="3"/>
      <c r="J49" s="2">
        <f>Sheet1!H49</f>
        <v>0</v>
      </c>
      <c r="K49" s="3"/>
      <c r="L49" s="2">
        <v>2646</v>
      </c>
      <c r="M49" s="3"/>
      <c r="N49" s="2">
        <v>0</v>
      </c>
      <c r="O49" s="3"/>
      <c r="P49" s="2">
        <v>0</v>
      </c>
      <c r="Q49" s="3"/>
      <c r="R49" s="2">
        <v>0</v>
      </c>
      <c r="S49" s="3"/>
      <c r="T49" s="2">
        <v>0</v>
      </c>
      <c r="U49" s="3"/>
      <c r="V49" s="2">
        <v>0</v>
      </c>
      <c r="W49" s="3"/>
      <c r="X49" s="2">
        <v>0</v>
      </c>
      <c r="Y49" s="3"/>
      <c r="Z49" s="2">
        <v>0</v>
      </c>
      <c r="AA49" s="3"/>
      <c r="AB49" s="2">
        <f>ROUND(SUM(Sheet1!L49:'Sheet1'!Z49),5)</f>
        <v>2646</v>
      </c>
      <c r="AC49" s="3"/>
      <c r="AD49" s="2">
        <f>ROUND(Sheet1!J49+Sheet1!AB49,5)</f>
        <v>2646</v>
      </c>
    </row>
    <row r="50" spans="1:30" x14ac:dyDescent="0.25">
      <c r="A50" s="1"/>
      <c r="B50" s="1"/>
      <c r="C50" s="1"/>
      <c r="D50" s="1"/>
      <c r="E50" s="1" t="s">
        <v>60</v>
      </c>
      <c r="F50" s="1"/>
      <c r="G50" s="1"/>
      <c r="H50" s="2"/>
      <c r="I50" s="3"/>
      <c r="J50" s="2"/>
      <c r="K50" s="3"/>
      <c r="L50" s="2"/>
      <c r="M50" s="3"/>
      <c r="N50" s="2"/>
      <c r="O50" s="3"/>
      <c r="P50" s="2"/>
      <c r="Q50" s="3"/>
      <c r="R50" s="2"/>
      <c r="S50" s="3"/>
      <c r="T50" s="2"/>
      <c r="U50" s="3"/>
      <c r="V50" s="2"/>
      <c r="W50" s="3"/>
      <c r="X50" s="2"/>
      <c r="Y50" s="3"/>
      <c r="Z50" s="2"/>
      <c r="AA50" s="3"/>
      <c r="AB50" s="2"/>
      <c r="AC50" s="3"/>
      <c r="AD50" s="2"/>
    </row>
    <row r="51" spans="1:30" ht="15.75" thickBot="1" x14ac:dyDescent="0.3">
      <c r="A51" s="1"/>
      <c r="B51" s="1"/>
      <c r="C51" s="1"/>
      <c r="D51" s="1"/>
      <c r="E51" s="1"/>
      <c r="F51" s="1" t="s">
        <v>61</v>
      </c>
      <c r="G51" s="1"/>
      <c r="H51" s="4">
        <v>0</v>
      </c>
      <c r="I51" s="3"/>
      <c r="J51" s="4">
        <f>Sheet1!H51</f>
        <v>0</v>
      </c>
      <c r="K51" s="3"/>
      <c r="L51" s="4">
        <v>0</v>
      </c>
      <c r="M51" s="3"/>
      <c r="N51" s="4">
        <v>300</v>
      </c>
      <c r="O51" s="3"/>
      <c r="P51" s="4">
        <v>400</v>
      </c>
      <c r="Q51" s="3"/>
      <c r="R51" s="4">
        <v>300</v>
      </c>
      <c r="S51" s="3"/>
      <c r="T51" s="4">
        <v>350</v>
      </c>
      <c r="U51" s="3"/>
      <c r="V51" s="4">
        <v>300</v>
      </c>
      <c r="W51" s="3"/>
      <c r="X51" s="4">
        <v>300</v>
      </c>
      <c r="Y51" s="3"/>
      <c r="Z51" s="4">
        <v>300</v>
      </c>
      <c r="AA51" s="3"/>
      <c r="AB51" s="4">
        <f>ROUND(SUM(Sheet1!L51:'Sheet1'!Z51),5)</f>
        <v>2250</v>
      </c>
      <c r="AC51" s="3"/>
      <c r="AD51" s="4">
        <f>ROUND(Sheet1!J51+Sheet1!AB51,5)</f>
        <v>2250</v>
      </c>
    </row>
    <row r="52" spans="1:30" x14ac:dyDescent="0.25">
      <c r="A52" s="1"/>
      <c r="B52" s="1"/>
      <c r="C52" s="1"/>
      <c r="D52" s="1"/>
      <c r="E52" s="1" t="s">
        <v>62</v>
      </c>
      <c r="F52" s="1"/>
      <c r="G52" s="1"/>
      <c r="H52" s="2">
        <f>ROUND(SUM(Sheet1!H50:'Sheet1'!H51),5)</f>
        <v>0</v>
      </c>
      <c r="I52" s="3"/>
      <c r="J52" s="2">
        <f>Sheet1!H52</f>
        <v>0</v>
      </c>
      <c r="K52" s="3"/>
      <c r="L52" s="2">
        <f>ROUND(SUM(Sheet1!L50:'Sheet1'!L51),5)</f>
        <v>0</v>
      </c>
      <c r="M52" s="3"/>
      <c r="N52" s="2">
        <f>ROUND(SUM(Sheet1!N50:'Sheet1'!N51),5)</f>
        <v>300</v>
      </c>
      <c r="O52" s="3"/>
      <c r="P52" s="2">
        <f>ROUND(SUM(Sheet1!P50:'Sheet1'!P51),5)</f>
        <v>400</v>
      </c>
      <c r="Q52" s="3"/>
      <c r="R52" s="2">
        <f>ROUND(SUM(Sheet1!R50:'Sheet1'!R51),5)</f>
        <v>300</v>
      </c>
      <c r="S52" s="3"/>
      <c r="T52" s="2">
        <f>ROUND(SUM(Sheet1!T50:'Sheet1'!T51),5)</f>
        <v>350</v>
      </c>
      <c r="U52" s="3"/>
      <c r="V52" s="2">
        <f>ROUND(SUM(Sheet1!V50:'Sheet1'!V51),5)</f>
        <v>300</v>
      </c>
      <c r="W52" s="3"/>
      <c r="X52" s="2">
        <f>ROUND(SUM(Sheet1!X50:'Sheet1'!X51),5)</f>
        <v>300</v>
      </c>
      <c r="Y52" s="3"/>
      <c r="Z52" s="2">
        <f>ROUND(SUM(Sheet1!Z50:'Sheet1'!Z51),5)</f>
        <v>300</v>
      </c>
      <c r="AA52" s="3"/>
      <c r="AB52" s="2">
        <f>ROUND(SUM(Sheet1!L52:'Sheet1'!Z52),5)</f>
        <v>2250</v>
      </c>
      <c r="AC52" s="3"/>
      <c r="AD52" s="2">
        <f>ROUND(Sheet1!J52+Sheet1!AB52,5)</f>
        <v>2250</v>
      </c>
    </row>
    <row r="53" spans="1:30" ht="30" customHeight="1" x14ac:dyDescent="0.25">
      <c r="A53" s="1"/>
      <c r="B53" s="1"/>
      <c r="C53" s="1"/>
      <c r="D53" s="1"/>
      <c r="E53" s="1" t="s">
        <v>63</v>
      </c>
      <c r="F53" s="1"/>
      <c r="G53" s="1"/>
      <c r="H53" s="2">
        <v>272</v>
      </c>
      <c r="I53" s="3"/>
      <c r="J53" s="2">
        <f>Sheet1!H53</f>
        <v>272</v>
      </c>
      <c r="K53" s="3"/>
      <c r="L53" s="2">
        <v>950.63</v>
      </c>
      <c r="M53" s="3"/>
      <c r="N53" s="2">
        <v>0</v>
      </c>
      <c r="O53" s="3"/>
      <c r="P53" s="2">
        <v>0</v>
      </c>
      <c r="Q53" s="3"/>
      <c r="R53" s="2">
        <v>0</v>
      </c>
      <c r="S53" s="3"/>
      <c r="T53" s="2">
        <v>0</v>
      </c>
      <c r="U53" s="3"/>
      <c r="V53" s="2">
        <v>0</v>
      </c>
      <c r="W53" s="3"/>
      <c r="X53" s="2">
        <v>0</v>
      </c>
      <c r="Y53" s="3"/>
      <c r="Z53" s="2">
        <v>0</v>
      </c>
      <c r="AA53" s="3"/>
      <c r="AB53" s="2">
        <f>ROUND(SUM(Sheet1!L53:'Sheet1'!Z53),5)</f>
        <v>950.63</v>
      </c>
      <c r="AC53" s="3"/>
      <c r="AD53" s="2">
        <f>ROUND(Sheet1!J53+Sheet1!AB53,5)</f>
        <v>1222.6300000000001</v>
      </c>
    </row>
    <row r="54" spans="1:30" x14ac:dyDescent="0.25">
      <c r="A54" s="1"/>
      <c r="B54" s="1"/>
      <c r="C54" s="1"/>
      <c r="D54" s="1"/>
      <c r="E54" s="1" t="s">
        <v>64</v>
      </c>
      <c r="F54" s="1"/>
      <c r="G54" s="1"/>
      <c r="H54" s="2">
        <v>0</v>
      </c>
      <c r="I54" s="3"/>
      <c r="J54" s="2">
        <f>Sheet1!H54</f>
        <v>0</v>
      </c>
      <c r="K54" s="3"/>
      <c r="L54" s="2">
        <v>261</v>
      </c>
      <c r="M54" s="3"/>
      <c r="N54" s="2">
        <v>0</v>
      </c>
      <c r="O54" s="3"/>
      <c r="P54" s="2">
        <v>0</v>
      </c>
      <c r="Q54" s="3"/>
      <c r="R54" s="2">
        <v>0</v>
      </c>
      <c r="S54" s="3"/>
      <c r="T54" s="2">
        <v>0</v>
      </c>
      <c r="U54" s="3"/>
      <c r="V54" s="2">
        <v>0</v>
      </c>
      <c r="W54" s="3"/>
      <c r="X54" s="2">
        <v>0</v>
      </c>
      <c r="Y54" s="3"/>
      <c r="Z54" s="2">
        <v>0</v>
      </c>
      <c r="AA54" s="3"/>
      <c r="AB54" s="2">
        <f>ROUND(SUM(Sheet1!L54:'Sheet1'!Z54),5)</f>
        <v>261</v>
      </c>
      <c r="AC54" s="3"/>
      <c r="AD54" s="2">
        <f>ROUND(Sheet1!J54+Sheet1!AB54,5)</f>
        <v>261</v>
      </c>
    </row>
    <row r="55" spans="1:30" ht="15.75" thickBot="1" x14ac:dyDescent="0.3">
      <c r="A55" s="1"/>
      <c r="B55" s="1"/>
      <c r="C55" s="1"/>
      <c r="D55" s="1"/>
      <c r="E55" s="1" t="s">
        <v>65</v>
      </c>
      <c r="F55" s="1"/>
      <c r="G55" s="1"/>
      <c r="H55" s="5">
        <v>22.95</v>
      </c>
      <c r="I55" s="3"/>
      <c r="J55" s="5">
        <f>Sheet1!H55</f>
        <v>22.95</v>
      </c>
      <c r="K55" s="3"/>
      <c r="L55" s="5">
        <v>3469.91</v>
      </c>
      <c r="M55" s="3"/>
      <c r="N55" s="5">
        <v>0</v>
      </c>
      <c r="O55" s="3"/>
      <c r="P55" s="5">
        <v>0</v>
      </c>
      <c r="Q55" s="3"/>
      <c r="R55" s="5">
        <v>0</v>
      </c>
      <c r="S55" s="3"/>
      <c r="T55" s="5">
        <v>0</v>
      </c>
      <c r="U55" s="3"/>
      <c r="V55" s="5">
        <v>0</v>
      </c>
      <c r="W55" s="3"/>
      <c r="X55" s="5">
        <v>0</v>
      </c>
      <c r="Y55" s="3"/>
      <c r="Z55" s="5">
        <v>0</v>
      </c>
      <c r="AA55" s="3"/>
      <c r="AB55" s="5">
        <f>ROUND(SUM(Sheet1!L55:'Sheet1'!Z55),5)</f>
        <v>3469.91</v>
      </c>
      <c r="AC55" s="3"/>
      <c r="AD55" s="5">
        <f>ROUND(Sheet1!J55+Sheet1!AB55,5)</f>
        <v>3492.86</v>
      </c>
    </row>
    <row r="56" spans="1:30" ht="15.75" thickBot="1" x14ac:dyDescent="0.3">
      <c r="A56" s="1"/>
      <c r="B56" s="1"/>
      <c r="C56" s="1"/>
      <c r="D56" s="1" t="s">
        <v>66</v>
      </c>
      <c r="E56" s="1"/>
      <c r="F56" s="1"/>
      <c r="G56" s="1"/>
      <c r="H56" s="7">
        <f>ROUND(SUM(Sheet1!H15:'Sheet1'!H16)+SUM(Sheet1!H21:'Sheet1'!H23)+SUM(Sheet1!H31:'Sheet1'!H32)+Sheet1!H42+SUM(Sheet1!H48:'Sheet1'!H49)+SUM(Sheet1!H52:'Sheet1'!H55),5)</f>
        <v>564.15</v>
      </c>
      <c r="I56" s="3"/>
      <c r="J56" s="7">
        <f>Sheet1!H56</f>
        <v>564.15</v>
      </c>
      <c r="K56" s="3"/>
      <c r="L56" s="7">
        <f>ROUND(SUM(Sheet1!L15:'Sheet1'!L16)+SUM(Sheet1!L21:'Sheet1'!L23)+SUM(Sheet1!L31:'Sheet1'!L32)+Sheet1!L42+SUM(Sheet1!L48:'Sheet1'!L49)+SUM(Sheet1!L52:'Sheet1'!L55),5)</f>
        <v>21719.759999999998</v>
      </c>
      <c r="M56" s="3"/>
      <c r="N56" s="7">
        <f>ROUND(SUM(Sheet1!N15:'Sheet1'!N16)+SUM(Sheet1!N21:'Sheet1'!N23)+SUM(Sheet1!N31:'Sheet1'!N32)+Sheet1!N42+SUM(Sheet1!N48:'Sheet1'!N49)+SUM(Sheet1!N52:'Sheet1'!N55),5)</f>
        <v>4036.55</v>
      </c>
      <c r="O56" s="3"/>
      <c r="P56" s="7">
        <f>ROUND(SUM(Sheet1!P15:'Sheet1'!P16)+SUM(Sheet1!P21:'Sheet1'!P23)+SUM(Sheet1!P31:'Sheet1'!P32)+Sheet1!P42+SUM(Sheet1!P48:'Sheet1'!P49)+SUM(Sheet1!P52:'Sheet1'!P55),5)</f>
        <v>6830.12</v>
      </c>
      <c r="Q56" s="3"/>
      <c r="R56" s="7">
        <f>ROUND(SUM(Sheet1!R15:'Sheet1'!R16)+SUM(Sheet1!R21:'Sheet1'!R23)+SUM(Sheet1!R31:'Sheet1'!R32)+Sheet1!R42+SUM(Sheet1!R48:'Sheet1'!R49)+SUM(Sheet1!R52:'Sheet1'!R55),5)</f>
        <v>2950.77</v>
      </c>
      <c r="S56" s="3"/>
      <c r="T56" s="7">
        <f>ROUND(SUM(Sheet1!T15:'Sheet1'!T16)+SUM(Sheet1!T21:'Sheet1'!T23)+SUM(Sheet1!T31:'Sheet1'!T32)+Sheet1!T42+SUM(Sheet1!T48:'Sheet1'!T49)+SUM(Sheet1!T52:'Sheet1'!T55),5)</f>
        <v>7582.76</v>
      </c>
      <c r="U56" s="3"/>
      <c r="V56" s="7">
        <f>ROUND(SUM(Sheet1!V15:'Sheet1'!V16)+SUM(Sheet1!V21:'Sheet1'!V23)+SUM(Sheet1!V31:'Sheet1'!V32)+Sheet1!V42+SUM(Sheet1!V48:'Sheet1'!V49)+SUM(Sheet1!V52:'Sheet1'!V55),5)</f>
        <v>396.2</v>
      </c>
      <c r="W56" s="3"/>
      <c r="X56" s="7">
        <f>ROUND(SUM(Sheet1!X15:'Sheet1'!X16)+SUM(Sheet1!X21:'Sheet1'!X23)+SUM(Sheet1!X31:'Sheet1'!X32)+Sheet1!X42+SUM(Sheet1!X48:'Sheet1'!X49)+SUM(Sheet1!X52:'Sheet1'!X55),5)</f>
        <v>6979.89</v>
      </c>
      <c r="Y56" s="3"/>
      <c r="Z56" s="7">
        <f>ROUND(SUM(Sheet1!Z15:'Sheet1'!Z16)+SUM(Sheet1!Z21:'Sheet1'!Z23)+SUM(Sheet1!Z31:'Sheet1'!Z32)+Sheet1!Z42+SUM(Sheet1!Z48:'Sheet1'!Z49)+SUM(Sheet1!Z52:'Sheet1'!Z55),5)</f>
        <v>9988.9</v>
      </c>
      <c r="AA56" s="3"/>
      <c r="AB56" s="7">
        <f>ROUND(SUM(Sheet1!L56:'Sheet1'!Z56),5)</f>
        <v>60484.95</v>
      </c>
      <c r="AC56" s="3"/>
      <c r="AD56" s="7">
        <f>ROUND(Sheet1!J56+Sheet1!AB56,5)</f>
        <v>61049.1</v>
      </c>
    </row>
    <row r="57" spans="1:30" ht="30" customHeight="1" thickBot="1" x14ac:dyDescent="0.3">
      <c r="A57" s="1"/>
      <c r="B57" s="1" t="s">
        <v>67</v>
      </c>
      <c r="C57" s="1"/>
      <c r="D57" s="1"/>
      <c r="E57" s="1"/>
      <c r="F57" s="1"/>
      <c r="G57" s="1"/>
      <c r="H57" s="7">
        <f>ROUND(Sheet1!H3+Sheet1!H14-Sheet1!H56,5)</f>
        <v>-564.15</v>
      </c>
      <c r="I57" s="3"/>
      <c r="J57" s="7">
        <f>Sheet1!H57</f>
        <v>-564.15</v>
      </c>
      <c r="K57" s="3"/>
      <c r="L57" s="7">
        <f>ROUND(Sheet1!L3+Sheet1!L14-Sheet1!L56,5)</f>
        <v>7475.24</v>
      </c>
      <c r="M57" s="3"/>
      <c r="N57" s="7">
        <f>ROUND(Sheet1!N3+Sheet1!N14-Sheet1!N56,5)</f>
        <v>-1252.55</v>
      </c>
      <c r="O57" s="3"/>
      <c r="P57" s="7">
        <f>ROUND(Sheet1!P3+Sheet1!P14-Sheet1!P56,5)</f>
        <v>2262.88</v>
      </c>
      <c r="Q57" s="3"/>
      <c r="R57" s="7">
        <f>ROUND(Sheet1!R3+Sheet1!R14-Sheet1!R56,5)</f>
        <v>-353.27</v>
      </c>
      <c r="S57" s="3"/>
      <c r="T57" s="7">
        <f>ROUND(Sheet1!T3+Sheet1!T14-Sheet1!T56,5)</f>
        <v>2467.2399999999998</v>
      </c>
      <c r="U57" s="3"/>
      <c r="V57" s="7">
        <f>ROUND(Sheet1!V3+Sheet1!V14-Sheet1!V56,5)</f>
        <v>1897.92</v>
      </c>
      <c r="W57" s="3"/>
      <c r="X57" s="7">
        <f>ROUND(Sheet1!X3+Sheet1!X14-Sheet1!X56,5)</f>
        <v>4522.9399999999996</v>
      </c>
      <c r="Y57" s="3"/>
      <c r="Z57" s="7">
        <f>ROUND(Sheet1!Z3+Sheet1!Z14-Sheet1!Z56,5)</f>
        <v>3697.09</v>
      </c>
      <c r="AA57" s="3"/>
      <c r="AB57" s="7">
        <f>ROUND(SUM(Sheet1!L57:'Sheet1'!Z57),5)</f>
        <v>20717.490000000002</v>
      </c>
      <c r="AC57" s="3"/>
      <c r="AD57" s="7">
        <f>ROUND(Sheet1!J57+Sheet1!AB57,5)</f>
        <v>20153.34</v>
      </c>
    </row>
    <row r="58" spans="1:30" s="9" customFormat="1" ht="30" customHeight="1" thickBot="1" x14ac:dyDescent="0.25">
      <c r="A58" s="1" t="s">
        <v>68</v>
      </c>
      <c r="B58" s="1"/>
      <c r="C58" s="1"/>
      <c r="D58" s="1"/>
      <c r="E58" s="1"/>
      <c r="F58" s="1"/>
      <c r="G58" s="1"/>
      <c r="H58" s="8">
        <f>Sheet1!H57</f>
        <v>-564.15</v>
      </c>
      <c r="I58" s="1"/>
      <c r="J58" s="8">
        <f>Sheet1!H58</f>
        <v>-564.15</v>
      </c>
      <c r="K58" s="1"/>
      <c r="L58" s="8">
        <f>Sheet1!L57</f>
        <v>7475.24</v>
      </c>
      <c r="M58" s="1"/>
      <c r="N58" s="8">
        <f>Sheet1!N57</f>
        <v>-1252.55</v>
      </c>
      <c r="O58" s="1"/>
      <c r="P58" s="8">
        <f>Sheet1!P57</f>
        <v>2262.88</v>
      </c>
      <c r="Q58" s="1"/>
      <c r="R58" s="8">
        <f>Sheet1!R57</f>
        <v>-353.27</v>
      </c>
      <c r="S58" s="1"/>
      <c r="T58" s="8">
        <f>Sheet1!T57</f>
        <v>2467.2399999999998</v>
      </c>
      <c r="U58" s="1"/>
      <c r="V58" s="8">
        <f>Sheet1!V57</f>
        <v>1897.92</v>
      </c>
      <c r="W58" s="1"/>
      <c r="X58" s="8">
        <f>Sheet1!X57</f>
        <v>4522.9399999999996</v>
      </c>
      <c r="Y58" s="1"/>
      <c r="Z58" s="8">
        <f>Sheet1!Z57</f>
        <v>3697.09</v>
      </c>
      <c r="AA58" s="1"/>
      <c r="AB58" s="8">
        <f>ROUND(SUM(Sheet1!L58:'Sheet1'!Z58),5)</f>
        <v>20717.490000000002</v>
      </c>
      <c r="AC58" s="1"/>
      <c r="AD58" s="8">
        <f>ROUND(Sheet1!J58+Sheet1!AB58,5)</f>
        <v>20153.34</v>
      </c>
    </row>
    <row r="59" spans="1:30" ht="15.75" thickTop="1" x14ac:dyDescent="0.25"/>
  </sheetData>
  <pageMargins left="0.7" right="0.7" top="0.75" bottom="0.75" header="0.25" footer="0.3"/>
  <pageSetup paperSize="9" orientation="portrait" horizontalDpi="0" verticalDpi="0" r:id="rId1"/>
  <headerFooter>
    <oddHeader>&amp;L&amp;"Arial,Bold"&amp;8 11:00 AM
&amp;"Arial,Bold"&amp;8 01/08/18
&amp;"Arial,Bold"&amp;8 Accrual Basis&amp;C&amp;"Arial,Bold"&amp;12 Western Australian Rogaining Association
&amp;"Arial,Bold"&amp;14 Profit &amp;&amp; Loss by Job
&amp;"Arial,Bold"&amp;10 January through December 2017</oddHeader>
    <oddFooter>&amp;R&amp;"Arial,Bold"&amp;8 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WARA</dc:creator>
  <cp:lastModifiedBy>WARA</cp:lastModifiedBy>
  <dcterms:created xsi:type="dcterms:W3CDTF">2018-01-08T03:00:00Z</dcterms:created>
  <dcterms:modified xsi:type="dcterms:W3CDTF">2018-01-08T03:05:50Z</dcterms:modified>
</cp:coreProperties>
</file>